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A6E924D-076F-4849-9DBB-103104C5E93B}" xr6:coauthVersionLast="47" xr6:coauthVersionMax="47" xr10:uidLastSave="{00000000-0000-0000-0000-000000000000}"/>
  <bookViews>
    <workbookView xWindow="-108" yWindow="-108" windowWidth="23256" windowHeight="12456" xr2:uid="{8DADB0DC-BCB6-4B15-804E-581F14AC3975}"/>
  </bookViews>
  <sheets>
    <sheet name="ТАРИФ_ВОДА" sheetId="1" r:id="rId1"/>
  </sheets>
  <externalReferences>
    <externalReference r:id="rId2"/>
    <externalReference r:id="rId3"/>
    <externalReference r:id="rId4"/>
  </externalReferences>
  <definedNames>
    <definedName name="SHARED_FORMULA_10_10_10_10_14">1.2*1.25*1.2</definedName>
    <definedName name="SHARED_FORMULA_10_11_10_11_16">1.2*1.25*1.2</definedName>
    <definedName name="SHARED_FORMULA_10_126_10_126_70">NA()</definedName>
    <definedName name="SHARED_FORMULA_10_151_10_151_70">NA()</definedName>
    <definedName name="SHARED_FORMULA_10_16_10_16_8">NA()</definedName>
    <definedName name="SHARED_FORMULA_10_175_10_175_70">NA()</definedName>
    <definedName name="SHARED_FORMULA_10_199_10_199_70">NA()</definedName>
    <definedName name="SHARED_FORMULA_10_223_10_223_70">NA()</definedName>
    <definedName name="SHARED_FORMULA_10_33_10_33_4">NA()</definedName>
    <definedName name="SHARED_FORMULA_10_7_10_7_4">NA()</definedName>
    <definedName name="SHARED_FORMULA_10_8_10_8_42">NA()</definedName>
    <definedName name="SHARED_FORMULA_10_9_10_9_14">NA()</definedName>
    <definedName name="SHARED_FORMULA_11_16_11_16_8">NA()</definedName>
    <definedName name="SHARED_FORMULA_12_10_12_10_16">NA()</definedName>
    <definedName name="SHARED_FORMULA_13_8_13_8_42">NA()</definedName>
    <definedName name="SHARED_FORMULA_15_20_15_20_3">NA()</definedName>
    <definedName name="SHARED_FORMULA_4_25_4_25_71">NA()</definedName>
    <definedName name="SHARED_FORMULA_4_4_4_4_71">NA()</definedName>
    <definedName name="SHARED_FORMULA_4_47_4_47_71">NA()</definedName>
    <definedName name="SHARED_FORMULA_4_68_4_68_71">NA()</definedName>
    <definedName name="SHARED_FORMULA_4_8_4_8_42">NA()</definedName>
    <definedName name="SHARED_FORMULA_4_89_4_89_71">NA()</definedName>
    <definedName name="SHARED_FORMULA_5_130_5_130_69">NA()</definedName>
    <definedName name="SHARED_FORMULA_5_158_5_158_69">NA()</definedName>
    <definedName name="SHARED_FORMULA_5_165_5_165_69">NA()</definedName>
    <definedName name="SHARED_FORMULA_5_173_5_173_69">NA()</definedName>
    <definedName name="SHARED_FORMULA_5_189_5_189_69">NA()</definedName>
    <definedName name="SHARED_FORMULA_5_20_5_20_3">NA()</definedName>
    <definedName name="SHARED_FORMULA_6_16_6_16_8">NA()</definedName>
    <definedName name="SHARED_FORMULA_6_20_6_20_42">NA()</definedName>
    <definedName name="SHARED_FORMULA_6_23_6_23_42">NA()</definedName>
    <definedName name="SHARED_FORMULA_6_24_6_24_42">NA()</definedName>
    <definedName name="SHARED_FORMULA_6_9_6_9_14">NA()</definedName>
    <definedName name="SHARED_FORMULA_7_102_7_102_70">NA()</definedName>
    <definedName name="SHARED_FORMULA_7_126_7_126_70">NA()</definedName>
    <definedName name="SHARED_FORMULA_7_151_7_151_70">NA()</definedName>
    <definedName name="SHARED_FORMULA_7_16_7_16_8">NA()</definedName>
    <definedName name="SHARED_FORMULA_7_175_7_175_70">NA()</definedName>
    <definedName name="SHARED_FORMULA_7_199_7_199_70">NA()</definedName>
    <definedName name="SHARED_FORMULA_7_223_7_223_70">NA()</definedName>
    <definedName name="SHARED_FORMULA_7_247_7_247_70">NA()</definedName>
    <definedName name="SHARED_FORMULA_7_272_7_272_70">NA()</definedName>
    <definedName name="SHARED_FORMULA_7_29_7_29_70">NA()</definedName>
    <definedName name="SHARED_FORMULA_7_297_7_297_70">NA()</definedName>
    <definedName name="SHARED_FORMULA_7_322_7_322_70">NA()</definedName>
    <definedName name="SHARED_FORMULA_7_34_7_34_4">NA()</definedName>
    <definedName name="SHARED_FORMULA_7_346_7_346_70">NA()</definedName>
    <definedName name="SHARED_FORMULA_7_372_7_372_70">NA()</definedName>
    <definedName name="SHARED_FORMULA_7_396_7_396_70">NA()</definedName>
    <definedName name="SHARED_FORMULA_7_422_7_422_70">NA()</definedName>
    <definedName name="SHARED_FORMULA_7_445_7_445_70">NA()</definedName>
    <definedName name="SHARED_FORMULA_7_469_7_469_70">NA()</definedName>
    <definedName name="SHARED_FORMULA_7_493_7_493_70">NA()</definedName>
    <definedName name="SHARED_FORMULA_7_5_7_5_70">NA()</definedName>
    <definedName name="SHARED_FORMULA_7_517_7_517_70">NA()</definedName>
    <definedName name="SHARED_FORMULA_7_54_7_54_70">NA()</definedName>
    <definedName name="SHARED_FORMULA_7_541_7_541_70">NA()</definedName>
    <definedName name="SHARED_FORMULA_7_566_7_566_70">NA()</definedName>
    <definedName name="SHARED_FORMULA_7_591_7_591_70">NA()</definedName>
    <definedName name="SHARED_FORMULA_7_7_7_7_4">NA()</definedName>
    <definedName name="SHARED_FORMULA_7_78_7_78_70">NA()</definedName>
    <definedName name="SHARED_FORMULA_7_8_7_8_42">NA()</definedName>
    <definedName name="SHARED_FORMULA_8_10_8_10_14">1.2*1.25*1.2</definedName>
    <definedName name="SHARED_FORMULA_8_10_8_10_15">NA()</definedName>
    <definedName name="SHARED_FORMULA_8_102_8_102_70">NA()</definedName>
    <definedName name="SHARED_FORMULA_8_11_8_11_12">NA()</definedName>
    <definedName name="SHARED_FORMULA_8_126_8_126_70">NA()</definedName>
    <definedName name="SHARED_FORMULA_8_151_8_151_70">NA()</definedName>
    <definedName name="SHARED_FORMULA_8_16_8_16_8">NA()</definedName>
    <definedName name="SHARED_FORMULA_8_175_8_175_70">NA()</definedName>
    <definedName name="SHARED_FORMULA_8_199_8_199_70">NA()</definedName>
    <definedName name="SHARED_FORMULA_8_20_8_20_16">NA()</definedName>
    <definedName name="SHARED_FORMULA_8_223_8_223_70">NA()</definedName>
    <definedName name="SHARED_FORMULA_8_247_8_247_70">NA()</definedName>
    <definedName name="SHARED_FORMULA_8_272_8_272_70">NA()</definedName>
    <definedName name="SHARED_FORMULA_8_29_8_29_70">NA()</definedName>
    <definedName name="SHARED_FORMULA_8_297_8_297_70">NA()</definedName>
    <definedName name="SHARED_FORMULA_8_322_8_322_70">NA()</definedName>
    <definedName name="SHARED_FORMULA_8_346_8_346_70">NA()</definedName>
    <definedName name="SHARED_FORMULA_8_372_8_372_70">NA()</definedName>
    <definedName name="SHARED_FORMULA_8_396_8_396_70">NA()</definedName>
    <definedName name="SHARED_FORMULA_8_422_8_422_70">NA()</definedName>
    <definedName name="SHARED_FORMULA_8_445_8_445_70">NA()</definedName>
    <definedName name="SHARED_FORMULA_8_469_8_469_70">NA()</definedName>
    <definedName name="SHARED_FORMULA_8_493_8_493_70">NA()</definedName>
    <definedName name="SHARED_FORMULA_8_5_8_5_70">NA()</definedName>
    <definedName name="SHARED_FORMULA_8_517_8_517_70">NA()</definedName>
    <definedName name="SHARED_FORMULA_8_54_8_54_70">NA()</definedName>
    <definedName name="SHARED_FORMULA_8_541_8_541_70">NA()</definedName>
    <definedName name="SHARED_FORMULA_8_566_8_566_70">NA()</definedName>
    <definedName name="SHARED_FORMULA_8_591_8_591_70">NA()</definedName>
    <definedName name="SHARED_FORMULA_8_78_8_78_70">NA()</definedName>
    <definedName name="SHARED_FORMULA_8_9_8_9_12">1.2*1.25*1.2</definedName>
    <definedName name="SHARED_FORMULA_9_10_9_10_13">NA()</definedName>
    <definedName name="SHARED_FORMULA_9_16_9_16_8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B42" i="1"/>
  <c r="H36" i="1"/>
  <c r="I31" i="1" s="1"/>
  <c r="G31" i="1" s="1"/>
  <c r="F36" i="1"/>
  <c r="F33" i="1"/>
  <c r="H32" i="1"/>
  <c r="I32" i="1" s="1"/>
  <c r="G32" i="1" s="1"/>
  <c r="F32" i="1"/>
  <c r="H31" i="1"/>
  <c r="F31" i="1"/>
  <c r="H30" i="1"/>
  <c r="I30" i="1" s="1"/>
  <c r="G30" i="1" s="1"/>
  <c r="F30" i="1"/>
  <c r="H29" i="1"/>
  <c r="F29" i="1"/>
  <c r="H28" i="1"/>
  <c r="I28" i="1" s="1"/>
  <c r="G28" i="1" s="1"/>
  <c r="F28" i="1"/>
  <c r="H27" i="1"/>
  <c r="F27" i="1"/>
  <c r="H26" i="1"/>
  <c r="I26" i="1" s="1"/>
  <c r="G26" i="1" s="1"/>
  <c r="F26" i="1"/>
  <c r="F23" i="1"/>
  <c r="I22" i="1"/>
  <c r="G22" i="1" s="1"/>
  <c r="F22" i="1"/>
  <c r="H21" i="1"/>
  <c r="I21" i="1" s="1"/>
  <c r="G21" i="1" s="1"/>
  <c r="H20" i="1"/>
  <c r="F20" i="1" s="1"/>
  <c r="H19" i="1"/>
  <c r="I19" i="1" s="1"/>
  <c r="G19" i="1" s="1"/>
  <c r="H18" i="1"/>
  <c r="F18" i="1" s="1"/>
  <c r="F17" i="1"/>
  <c r="H14" i="1"/>
  <c r="F14" i="1" s="1"/>
  <c r="H13" i="1"/>
  <c r="F13" i="1" s="1"/>
  <c r="H12" i="1"/>
  <c r="F12" i="1" s="1"/>
  <c r="H11" i="1"/>
  <c r="I11" i="1" s="1"/>
  <c r="G11" i="1" s="1"/>
  <c r="H10" i="1"/>
  <c r="F10" i="1" s="1"/>
  <c r="A3" i="1"/>
  <c r="H16" i="1" l="1"/>
  <c r="I18" i="1"/>
  <c r="G18" i="1" s="1"/>
  <c r="I20" i="1"/>
  <c r="G20" i="1" s="1"/>
  <c r="I10" i="1"/>
  <c r="G10" i="1" s="1"/>
  <c r="I12" i="1"/>
  <c r="G12" i="1" s="1"/>
  <c r="I14" i="1"/>
  <c r="G14" i="1" s="1"/>
  <c r="F19" i="1"/>
  <c r="F21" i="1"/>
  <c r="F11" i="1"/>
  <c r="I23" i="1"/>
  <c r="G23" i="1" s="1"/>
  <c r="H9" i="1"/>
  <c r="I17" i="1"/>
  <c r="G17" i="1" s="1"/>
  <c r="I13" i="1"/>
  <c r="G13" i="1" s="1"/>
  <c r="I33" i="1"/>
  <c r="G33" i="1" s="1"/>
  <c r="I27" i="1"/>
  <c r="G27" i="1" s="1"/>
  <c r="I29" i="1"/>
  <c r="G29" i="1" s="1"/>
  <c r="I9" i="1" l="1"/>
  <c r="G9" i="1" s="1"/>
  <c r="F9" i="1"/>
  <c r="F16" i="1"/>
  <c r="H15" i="1"/>
  <c r="I16" i="1"/>
  <c r="G16" i="1" s="1"/>
  <c r="I15" i="1" l="1"/>
  <c r="G15" i="1" s="1"/>
  <c r="F15" i="1"/>
  <c r="H8" i="1"/>
  <c r="F8" i="1" l="1"/>
  <c r="H24" i="1"/>
  <c r="I8" i="1"/>
  <c r="G8" i="1" s="1"/>
  <c r="I24" i="1" l="1"/>
  <c r="F24" i="1"/>
  <c r="G24" i="1" s="1"/>
  <c r="H34" i="1"/>
  <c r="F34" i="1" l="1"/>
  <c r="I37" i="1"/>
  <c r="I38" i="1" s="1"/>
  <c r="I34" i="1"/>
  <c r="G34" i="1" l="1"/>
  <c r="G37" i="1"/>
  <c r="G38" i="1" s="1"/>
</calcChain>
</file>

<file path=xl/sharedStrings.xml><?xml version="1.0" encoding="utf-8"?>
<sst xmlns="http://schemas.openxmlformats.org/spreadsheetml/2006/main" count="75" uniqueCount="71">
  <si>
    <t xml:space="preserve">Додаток 10
(пункт 2.2)
</t>
  </si>
  <si>
    <t>Розрахунок тарифів на  послугу з централізованого водопостачання для споживачів, які не є суб’єктами господарювання у сфері централізованого водопостачання</t>
  </si>
  <si>
    <t>без ПДВ</t>
  </si>
  <si>
    <t>№ з/п</t>
  </si>
  <si>
    <t>Показник</t>
  </si>
  <si>
    <t>Код рядка</t>
  </si>
  <si>
    <t xml:space="preserve">Розрахунок тарифу для суб’єктів господарювання у сфері централізованого водопостачання та  централізованого водовідведення </t>
  </si>
  <si>
    <t>Розрахунок тарифу для інших споживачів</t>
  </si>
  <si>
    <t>Розрахунок середньозваженого тарифу</t>
  </si>
  <si>
    <t>усього,
тис. грн</t>
  </si>
  <si>
    <t>грн/куб. м</t>
  </si>
  <si>
    <t>А</t>
  </si>
  <si>
    <t>Б</t>
  </si>
  <si>
    <t>В</t>
  </si>
  <si>
    <t>Виробнича собівартість, усього, зокрема:</t>
  </si>
  <si>
    <t>1.1</t>
  </si>
  <si>
    <t>прямі матеріальні витрати, у тому числі:</t>
  </si>
  <si>
    <t>1.1.1</t>
  </si>
  <si>
    <t>покупна вода</t>
  </si>
  <si>
    <t>1.1.2</t>
  </si>
  <si>
    <t>покупна вода у природному стані</t>
  </si>
  <si>
    <t>1.1.3</t>
  </si>
  <si>
    <t>електроенергія</t>
  </si>
  <si>
    <t>1.1.4</t>
  </si>
  <si>
    <t>інші прямі матеріальні витрати</t>
  </si>
  <si>
    <t>1.2</t>
  </si>
  <si>
    <t>прямі витрати на оплату праці</t>
  </si>
  <si>
    <t>1.3</t>
  </si>
  <si>
    <t>інші прямі витрати, зокрема:</t>
  </si>
  <si>
    <t>1.3.1</t>
  </si>
  <si>
    <t>єдиний внесок на загальнообов'язкове державне соціальне страхування працівників</t>
  </si>
  <si>
    <t>1.3.2</t>
  </si>
  <si>
    <t>амортизація виробничих основних засобів та нематеріальних активів, безпосередньо пов'язаних з  наданням послуги</t>
  </si>
  <si>
    <t>1.3.3</t>
  </si>
  <si>
    <t>інші прямі витрати</t>
  </si>
  <si>
    <t>1.4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</si>
  <si>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</si>
  <si>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</si>
  <si>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</si>
  <si>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</si>
  <si>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</si>
  <si>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Усього витрат повної собівартості</t>
  </si>
  <si>
    <t>7</t>
  </si>
  <si>
    <t>Витрати на відшкодування втрат</t>
  </si>
  <si>
    <t xml:space="preserve">Планований прибуток </t>
  </si>
  <si>
    <t>8.1</t>
  </si>
  <si>
    <t>податок на прибуток</t>
  </si>
  <si>
    <t>8.2</t>
  </si>
  <si>
    <t>чистий прибуток, зокрема:</t>
  </si>
  <si>
    <t>8.2.1</t>
  </si>
  <si>
    <t>дивіденди</t>
  </si>
  <si>
    <t>8.2.2</t>
  </si>
  <si>
    <t>резервний фонд (капітал)</t>
  </si>
  <si>
    <t>8.2.3</t>
  </si>
  <si>
    <t>Виробничі інвестиції на розвиток виробництва питної води (виробничі інвестиції)</t>
  </si>
  <si>
    <t>8.2.4</t>
  </si>
  <si>
    <t>інші виробничі інвестиції</t>
  </si>
  <si>
    <t>8.2.5</t>
  </si>
  <si>
    <t>інше використання  прибутку</t>
  </si>
  <si>
    <t>9</t>
  </si>
  <si>
    <t>Вартість водопостачання споживачам за відповідними тарифами</t>
  </si>
  <si>
    <t>10</t>
  </si>
  <si>
    <t>Обсяг виробництва питної води  з урахуванням частини втрат та витрат води, тис. куб. м</t>
  </si>
  <si>
    <t>11</t>
  </si>
  <si>
    <t>Обсяг реалізації, тис. куб. м</t>
  </si>
  <si>
    <t>12</t>
  </si>
  <si>
    <t>Тариф без ПДВ</t>
  </si>
  <si>
    <t>13</t>
  </si>
  <si>
    <t>Тариф з ПДВ</t>
  </si>
  <si>
    <t>М.П.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</si>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</sst>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yr"/>
      <family val="2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0" fontId="3" fillId="0" borderId="0" xfId="1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0" borderId="0" xfId="1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4" fillId="0" borderId="2" xfId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7" fillId="0" borderId="6" xfId="1" applyFont="1" applyBorder="1" applyAlignment="1" applyProtection="1">
      <alignment horizontal="center" vertical="top" wrapText="1"/>
      <protection locked="0"/>
    </xf>
    <xf numFmtId="2" fontId="8" fillId="0" borderId="2" xfId="0" applyNumberFormat="1" applyFont="1" applyBorder="1" applyAlignment="1">
      <alignment vertical="top"/>
    </xf>
    <xf numFmtId="49" fontId="4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 applyProtection="1">
      <alignment horizontal="center" vertical="top" wrapText="1"/>
      <protection locked="0"/>
    </xf>
    <xf numFmtId="2" fontId="8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0" fontId="2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indent="15"/>
    </xf>
    <xf numFmtId="0" fontId="0" fillId="0" borderId="0" xfId="0" applyFill="1"/>
    <xf numFmtId="3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</cellXfs>
  <cellStyles count="2">
    <cellStyle name="Обычный" xfId="0" builtinId="0"/>
    <cellStyle name="Обычный 2" xfId="1" xr:uid="{B68F0AE5-F8B2-48CC-92B4-F0DAEB690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7&#1053;&#1045;&#1041;&#1054;/&#1058;&#1072;&#1088;&#1080;&#1092;&#1099;/2025/&#1042;&#1054;&#1044;&#1040;_&#1085;&#1072;_2025_%20&#1080;&#1079;&#1084;&#1077;&#1085;&#1077;&#1085;&#1080;&#1077;%20&#1094;&#1077;&#1085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0;&#1086;&#1087;&#1080;&#1103;%20&#1042;&#1054;&#1044;&#1040;%20&#1046;&#1048;&#1058;&#1051;&#1054;%20&#1057;&#1045;&#1056;&#1042;&#1030;&#1057;%20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4;&#1050;&#1059;&#1052;&#1045;&#1053;&#1058;&#1067;/&#1053;&#1072;&#1094;&#1050;&#1086;&#1084;/&#1058;&#1072;&#1088;&#1080;&#1092;&#1099;%202017/&#1044;&#1086;&#1076;&#1072;&#1090;&#1082;&#1080;%20&#1076;&#1086;%20&#1055;&#1088;&#1086;&#1094;%20&#8470;36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кальк."/>
      <sheetName val="ИСХОДН"/>
      <sheetName val="РІЧ_ПЛАН"/>
      <sheetName val="ВОДА_ЕЛЕКТР"/>
      <sheetName val="СОБІВ_ВОДА"/>
      <sheetName val="ТАРИФ_ВОДА"/>
      <sheetName val="СОБІВ_СТОКИ"/>
      <sheetName val="ТАРИФ_СТОКИ"/>
      <sheetName val="АБОНПЛАТА_2025"/>
      <sheetName val="ЗАГАЛЬНОВИР_ВОДА"/>
      <sheetName val="АДМИН_ВОДА"/>
      <sheetName val="ЗБУТ"/>
      <sheetName val="ПРИБУТОК"/>
      <sheetName val="ПРЯМІ ВИТРАТИ ДЛЯ НАС"/>
      <sheetName val="НАКЛ"/>
      <sheetName val="НАК_РОЗПОД_ВОДА"/>
      <sheetName val="НАКЛАД РОЗПОДІЛЕНІ"/>
      <sheetName val="штат"/>
      <sheetName val="ЗАРАБОТНАЯ ПЛАТА ВОДА"/>
      <sheetName val="ЗП админ"/>
      <sheetName val="ПЕЧНИК"/>
      <sheetName val="ДИСПЕТ"/>
      <sheetName val="ЗП_ОБСЛ_ПЕРСОН"/>
      <sheetName val="НАКЛАДНІ"/>
      <sheetName val="штат (корег)"/>
      <sheetName val="штатка (Вера)"/>
      <sheetName val="Штат ед ВОДА"/>
      <sheetName val="ДодТор1"/>
      <sheetName val="ДодТор3"/>
      <sheetName val="ДодТор5"/>
      <sheetName val="ДодТор7"/>
      <sheetName val="ДодТор9"/>
      <sheetName val="ДодТор11"/>
      <sheetName val="ДодТор13"/>
      <sheetName val="ДодТор15"/>
      <sheetName val="ДодТор15А"/>
      <sheetName val="ДодТор15Б"/>
      <sheetName val="ДодПроїз1"/>
      <sheetName val="ДодПоїзд2"/>
      <sheetName val="ДодПроїзд3"/>
      <sheetName val="ДодПроїзд4"/>
      <sheetName val="ДодПроїзд5"/>
      <sheetName val="ДодПоїз6"/>
      <sheetName val="ДодПоїзд7"/>
      <sheetName val="ДодПроїз8"/>
      <sheetName val="ДодПроїз9"/>
      <sheetName val="ДодПроїз10"/>
      <sheetName val="ДодПроїзд11"/>
      <sheetName val="ДодПроїзд12"/>
      <sheetName val="ДодПроїзд13"/>
      <sheetName val="ДодПроїзд14"/>
      <sheetName val="ДодПроїзд15"/>
      <sheetName val="Проїзд16"/>
      <sheetName val="Проїзд17"/>
      <sheetName val="Проїзд18"/>
      <sheetName val="ДодЕвроп1"/>
      <sheetName val="ДодЕвроп2"/>
      <sheetName val="ДодЕвроп3"/>
      <sheetName val="Европ4"/>
      <sheetName val="ЕВР5"/>
      <sheetName val="ЕВР6"/>
      <sheetName val="ЕВР7"/>
      <sheetName val="ЕВР8"/>
      <sheetName val="ЕВР9"/>
      <sheetName val="ЕВР10"/>
      <sheetName val="ЕВР12"/>
      <sheetName val="ЕВР13"/>
      <sheetName val="ЕВР14"/>
      <sheetName val="ЕВР15"/>
      <sheetName val="ТОРГ17"/>
      <sheetName val="ТОРГ19"/>
      <sheetName val="ТОРГ21"/>
      <sheetName val="ЦЕНИ 2018"/>
      <sheetName val="КАЛЬКУЛЯЦИЯ ОБЩАЯ "/>
      <sheetName val="КАЛЬКУЛЯЦИЯ КОРИГУВАННЯ"/>
      <sheetName val="ЦЕНИ ДЕКАБРЬ 2018"/>
      <sheetName val="НАКЛАДНИ ТЕПЛО"/>
      <sheetName val="Гкал 2016"/>
      <sheetName val="ПИТОМ витр"/>
      <sheetName val="РОЗ ЕЛЕКТ"/>
      <sheetName val="ПІДЖИВ"/>
      <sheetName val="СТОР ОРГ"/>
      <sheetName val="МУСОР КРУПН"/>
      <sheetName val="ПРОВЕРКА МУСОРА"/>
    </sheetNames>
    <sheetDataSet>
      <sheetData sheetId="0"/>
      <sheetData sheetId="1"/>
      <sheetData sheetId="2"/>
      <sheetData sheetId="3"/>
      <sheetData sheetId="4">
        <row r="30">
          <cell r="J30">
            <v>566.20000000000005</v>
          </cell>
        </row>
        <row r="36">
          <cell r="A36" t="str">
            <v>Директор ТОВ "ЖИТЛО СЕРВІС"</v>
          </cell>
          <cell r="H36" t="str">
            <v>С.В.Дуднік</v>
          </cell>
        </row>
      </sheetData>
      <sheetData sheetId="5"/>
      <sheetData sheetId="6">
        <row r="4">
          <cell r="A4" t="str">
            <v>по ТОВ "ЖИТЛО СЕРВІС" на 2025 рік</v>
          </cell>
        </row>
        <row r="14">
          <cell r="J14">
            <v>6558</v>
          </cell>
        </row>
        <row r="16">
          <cell r="J16">
            <v>1820.58</v>
          </cell>
        </row>
        <row r="17">
          <cell r="J17">
            <v>144.04</v>
          </cell>
        </row>
        <row r="18">
          <cell r="J18">
            <v>2003.7</v>
          </cell>
        </row>
        <row r="22">
          <cell r="J22">
            <v>0</v>
          </cell>
        </row>
        <row r="23">
          <cell r="J23">
            <v>2154.81</v>
          </cell>
        </row>
        <row r="38">
          <cell r="J38">
            <v>566.20000000000005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0">
          <cell r="P10">
            <v>0</v>
          </cell>
        </row>
      </sheetData>
      <sheetData sheetId="14">
        <row r="9">
          <cell r="N9">
            <v>453.4</v>
          </cell>
        </row>
        <row r="10">
          <cell r="N10">
            <v>81.61</v>
          </cell>
        </row>
        <row r="11">
          <cell r="N11">
            <v>371.79</v>
          </cell>
        </row>
      </sheetData>
      <sheetData sheetId="15">
        <row r="32">
          <cell r="C32">
            <v>1194500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ЛД"/>
      <sheetName val="СОБ-ТЬ_ВОДА"/>
      <sheetName val="Додаток 17"/>
      <sheetName val="СОБ-ТЬ_СТОКИ"/>
      <sheetName val="Додаток 19"/>
      <sheetName val="вироб соб"/>
      <sheetName val="ЕЛ_ЕН"/>
      <sheetName val="ЗАГАЛЬНОВИРОБ"/>
      <sheetName val="АДМІН"/>
      <sheetName val="ЗБУТ"/>
      <sheetName val="ІНШІ_ОПЕР_ВИТРАТИ"/>
      <sheetName val="ФІНВ-ТИ"/>
      <sheetName val="РОЗРАХ_ПРИБ"/>
      <sheetName val="Х_КА_ВОДА"/>
      <sheetName val="Х-КА_СТОКИ"/>
      <sheetName val="Пр мат"/>
      <sheetName val="амортизація"/>
      <sheetName val="перс. в розрахунку"/>
      <sheetName val="ПРЯМІ"/>
      <sheetName val="Лист2"/>
      <sheetName val="Лист3"/>
      <sheetName val="Лист4"/>
    </sheetNames>
    <sheetDataSet>
      <sheetData sheetId="0" refreshError="1"/>
      <sheetData sheetId="1" refreshError="1">
        <row r="15">
          <cell r="J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ЛД"/>
      <sheetName val="СОБ-ТЬ_ВОДА"/>
      <sheetName val="Додаток 5"/>
      <sheetName val="СОБ-ТЬ_СТОКИ"/>
      <sheetName val="Додаток 7"/>
      <sheetName val="вироб соб"/>
      <sheetName val="ЕЛ_ЕН"/>
      <sheetName val="ЗАГАЛЬНОВИРОБ"/>
      <sheetName val="АДМІН"/>
      <sheetName val="ЗБУТ"/>
      <sheetName val="ІНШІ_ОПЕР_ВИТРАТИ"/>
      <sheetName val="ФІНВ-ТИ"/>
      <sheetName val="РОЗРАХ_ПРИБ"/>
      <sheetName val="Х_КА_ВОДА"/>
      <sheetName val="Х-КА_СТОКИ"/>
      <sheetName val="Пр мат"/>
      <sheetName val="амортизація"/>
      <sheetName val="масла"/>
      <sheetName val="пмм1"/>
      <sheetName val="ремонти всього"/>
      <sheetName val="пок вода"/>
      <sheetName val="зп_в"/>
      <sheetName val="зп_с"/>
      <sheetName val="нормативне обгрун. по з_пл"/>
      <sheetName val="перс. в розрахунку"/>
      <sheetName val="розшифровка прямих витрат"/>
      <sheetName val="Лист1"/>
    </sheetNames>
    <sheetDataSet>
      <sheetData sheetId="0" refreshError="1"/>
      <sheetData sheetId="1" refreshError="1"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CEC2-1FB3-4B41-8F69-ACC3AAEE8AD3}">
  <sheetPr>
    <tabColor rgb="FF0070C0"/>
  </sheetPr>
  <dimension ref="A1:N45"/>
  <sheetViews>
    <sheetView tabSelected="1" zoomScale="97" zoomScaleNormal="97" workbookViewId="0">
      <selection activeCell="L35" sqref="L35"/>
    </sheetView>
  </sheetViews>
  <sheetFormatPr defaultRowHeight="13.2" x14ac:dyDescent="0.25"/>
  <cols>
    <col min="1" max="1" width="4.88671875" customWidth="1"/>
    <col min="2" max="2" width="34.44140625" customWidth="1"/>
    <col min="3" max="3" width="7.109375" customWidth="1"/>
    <col min="4" max="5" width="8.44140625" customWidth="1"/>
    <col min="6" max="6" width="9.44140625" customWidth="1"/>
    <col min="7" max="7" width="8.6640625" customWidth="1"/>
    <col min="8" max="8" width="11.33203125" customWidth="1"/>
    <col min="9" max="9" width="7.88671875" customWidth="1"/>
    <col min="11" max="11" width="13.109375" customWidth="1"/>
    <col min="12" max="12" width="11.33203125" customWidth="1"/>
    <col min="13" max="13" width="15.109375" customWidth="1"/>
    <col min="257" max="257" width="4.88671875" customWidth="1"/>
    <col min="258" max="258" width="34.44140625" customWidth="1"/>
    <col min="259" max="259" width="7.109375" customWidth="1"/>
    <col min="260" max="261" width="8.44140625" customWidth="1"/>
    <col min="262" max="262" width="9.44140625" customWidth="1"/>
    <col min="263" max="263" width="8.6640625" customWidth="1"/>
    <col min="264" max="264" width="11.33203125" customWidth="1"/>
    <col min="265" max="265" width="7.88671875" customWidth="1"/>
    <col min="267" max="267" width="13.109375" customWidth="1"/>
    <col min="268" max="268" width="11.33203125" customWidth="1"/>
    <col min="269" max="269" width="15.109375" customWidth="1"/>
    <col min="513" max="513" width="4.88671875" customWidth="1"/>
    <col min="514" max="514" width="34.44140625" customWidth="1"/>
    <col min="515" max="515" width="7.109375" customWidth="1"/>
    <col min="516" max="517" width="8.44140625" customWidth="1"/>
    <col min="518" max="518" width="9.44140625" customWidth="1"/>
    <col min="519" max="519" width="8.6640625" customWidth="1"/>
    <col min="520" max="520" width="11.33203125" customWidth="1"/>
    <col min="521" max="521" width="7.88671875" customWidth="1"/>
    <col min="523" max="523" width="13.109375" customWidth="1"/>
    <col min="524" max="524" width="11.33203125" customWidth="1"/>
    <col min="525" max="525" width="15.109375" customWidth="1"/>
    <col min="769" max="769" width="4.88671875" customWidth="1"/>
    <col min="770" max="770" width="34.44140625" customWidth="1"/>
    <col min="771" max="771" width="7.109375" customWidth="1"/>
    <col min="772" max="773" width="8.44140625" customWidth="1"/>
    <col min="774" max="774" width="9.44140625" customWidth="1"/>
    <col min="775" max="775" width="8.6640625" customWidth="1"/>
    <col min="776" max="776" width="11.33203125" customWidth="1"/>
    <col min="777" max="777" width="7.88671875" customWidth="1"/>
    <col min="779" max="779" width="13.109375" customWidth="1"/>
    <col min="780" max="780" width="11.33203125" customWidth="1"/>
    <col min="781" max="781" width="15.109375" customWidth="1"/>
    <col min="1025" max="1025" width="4.88671875" customWidth="1"/>
    <col min="1026" max="1026" width="34.44140625" customWidth="1"/>
    <col min="1027" max="1027" width="7.109375" customWidth="1"/>
    <col min="1028" max="1029" width="8.44140625" customWidth="1"/>
    <col min="1030" max="1030" width="9.44140625" customWidth="1"/>
    <col min="1031" max="1031" width="8.6640625" customWidth="1"/>
    <col min="1032" max="1032" width="11.33203125" customWidth="1"/>
    <col min="1033" max="1033" width="7.88671875" customWidth="1"/>
    <col min="1035" max="1035" width="13.109375" customWidth="1"/>
    <col min="1036" max="1036" width="11.33203125" customWidth="1"/>
    <col min="1037" max="1037" width="15.109375" customWidth="1"/>
    <col min="1281" max="1281" width="4.88671875" customWidth="1"/>
    <col min="1282" max="1282" width="34.44140625" customWidth="1"/>
    <col min="1283" max="1283" width="7.109375" customWidth="1"/>
    <col min="1284" max="1285" width="8.44140625" customWidth="1"/>
    <col min="1286" max="1286" width="9.44140625" customWidth="1"/>
    <col min="1287" max="1287" width="8.6640625" customWidth="1"/>
    <col min="1288" max="1288" width="11.33203125" customWidth="1"/>
    <col min="1289" max="1289" width="7.88671875" customWidth="1"/>
    <col min="1291" max="1291" width="13.109375" customWidth="1"/>
    <col min="1292" max="1292" width="11.33203125" customWidth="1"/>
    <col min="1293" max="1293" width="15.109375" customWidth="1"/>
    <col min="1537" max="1537" width="4.88671875" customWidth="1"/>
    <col min="1538" max="1538" width="34.44140625" customWidth="1"/>
    <col min="1539" max="1539" width="7.109375" customWidth="1"/>
    <col min="1540" max="1541" width="8.44140625" customWidth="1"/>
    <col min="1542" max="1542" width="9.44140625" customWidth="1"/>
    <col min="1543" max="1543" width="8.6640625" customWidth="1"/>
    <col min="1544" max="1544" width="11.33203125" customWidth="1"/>
    <col min="1545" max="1545" width="7.88671875" customWidth="1"/>
    <col min="1547" max="1547" width="13.109375" customWidth="1"/>
    <col min="1548" max="1548" width="11.33203125" customWidth="1"/>
    <col min="1549" max="1549" width="15.109375" customWidth="1"/>
    <col min="1793" max="1793" width="4.88671875" customWidth="1"/>
    <col min="1794" max="1794" width="34.44140625" customWidth="1"/>
    <col min="1795" max="1795" width="7.109375" customWidth="1"/>
    <col min="1796" max="1797" width="8.44140625" customWidth="1"/>
    <col min="1798" max="1798" width="9.44140625" customWidth="1"/>
    <col min="1799" max="1799" width="8.6640625" customWidth="1"/>
    <col min="1800" max="1800" width="11.33203125" customWidth="1"/>
    <col min="1801" max="1801" width="7.88671875" customWidth="1"/>
    <col min="1803" max="1803" width="13.109375" customWidth="1"/>
    <col min="1804" max="1804" width="11.33203125" customWidth="1"/>
    <col min="1805" max="1805" width="15.109375" customWidth="1"/>
    <col min="2049" max="2049" width="4.88671875" customWidth="1"/>
    <col min="2050" max="2050" width="34.44140625" customWidth="1"/>
    <col min="2051" max="2051" width="7.109375" customWidth="1"/>
    <col min="2052" max="2053" width="8.44140625" customWidth="1"/>
    <col min="2054" max="2054" width="9.44140625" customWidth="1"/>
    <col min="2055" max="2055" width="8.6640625" customWidth="1"/>
    <col min="2056" max="2056" width="11.33203125" customWidth="1"/>
    <col min="2057" max="2057" width="7.88671875" customWidth="1"/>
    <col min="2059" max="2059" width="13.109375" customWidth="1"/>
    <col min="2060" max="2060" width="11.33203125" customWidth="1"/>
    <col min="2061" max="2061" width="15.109375" customWidth="1"/>
    <col min="2305" max="2305" width="4.88671875" customWidth="1"/>
    <col min="2306" max="2306" width="34.44140625" customWidth="1"/>
    <col min="2307" max="2307" width="7.109375" customWidth="1"/>
    <col min="2308" max="2309" width="8.44140625" customWidth="1"/>
    <col min="2310" max="2310" width="9.44140625" customWidth="1"/>
    <col min="2311" max="2311" width="8.6640625" customWidth="1"/>
    <col min="2312" max="2312" width="11.33203125" customWidth="1"/>
    <col min="2313" max="2313" width="7.88671875" customWidth="1"/>
    <col min="2315" max="2315" width="13.109375" customWidth="1"/>
    <col min="2316" max="2316" width="11.33203125" customWidth="1"/>
    <col min="2317" max="2317" width="15.109375" customWidth="1"/>
    <col min="2561" max="2561" width="4.88671875" customWidth="1"/>
    <col min="2562" max="2562" width="34.44140625" customWidth="1"/>
    <col min="2563" max="2563" width="7.109375" customWidth="1"/>
    <col min="2564" max="2565" width="8.44140625" customWidth="1"/>
    <col min="2566" max="2566" width="9.44140625" customWidth="1"/>
    <col min="2567" max="2567" width="8.6640625" customWidth="1"/>
    <col min="2568" max="2568" width="11.33203125" customWidth="1"/>
    <col min="2569" max="2569" width="7.88671875" customWidth="1"/>
    <col min="2571" max="2571" width="13.109375" customWidth="1"/>
    <col min="2572" max="2572" width="11.33203125" customWidth="1"/>
    <col min="2573" max="2573" width="15.109375" customWidth="1"/>
    <col min="2817" max="2817" width="4.88671875" customWidth="1"/>
    <col min="2818" max="2818" width="34.44140625" customWidth="1"/>
    <col min="2819" max="2819" width="7.109375" customWidth="1"/>
    <col min="2820" max="2821" width="8.44140625" customWidth="1"/>
    <col min="2822" max="2822" width="9.44140625" customWidth="1"/>
    <col min="2823" max="2823" width="8.6640625" customWidth="1"/>
    <col min="2824" max="2824" width="11.33203125" customWidth="1"/>
    <col min="2825" max="2825" width="7.88671875" customWidth="1"/>
    <col min="2827" max="2827" width="13.109375" customWidth="1"/>
    <col min="2828" max="2828" width="11.33203125" customWidth="1"/>
    <col min="2829" max="2829" width="15.109375" customWidth="1"/>
    <col min="3073" max="3073" width="4.88671875" customWidth="1"/>
    <col min="3074" max="3074" width="34.44140625" customWidth="1"/>
    <col min="3075" max="3075" width="7.109375" customWidth="1"/>
    <col min="3076" max="3077" width="8.44140625" customWidth="1"/>
    <col min="3078" max="3078" width="9.44140625" customWidth="1"/>
    <col min="3079" max="3079" width="8.6640625" customWidth="1"/>
    <col min="3080" max="3080" width="11.33203125" customWidth="1"/>
    <col min="3081" max="3081" width="7.88671875" customWidth="1"/>
    <col min="3083" max="3083" width="13.109375" customWidth="1"/>
    <col min="3084" max="3084" width="11.33203125" customWidth="1"/>
    <col min="3085" max="3085" width="15.109375" customWidth="1"/>
    <col min="3329" max="3329" width="4.88671875" customWidth="1"/>
    <col min="3330" max="3330" width="34.44140625" customWidth="1"/>
    <col min="3331" max="3331" width="7.109375" customWidth="1"/>
    <col min="3332" max="3333" width="8.44140625" customWidth="1"/>
    <col min="3334" max="3334" width="9.44140625" customWidth="1"/>
    <col min="3335" max="3335" width="8.6640625" customWidth="1"/>
    <col min="3336" max="3336" width="11.33203125" customWidth="1"/>
    <col min="3337" max="3337" width="7.88671875" customWidth="1"/>
    <col min="3339" max="3339" width="13.109375" customWidth="1"/>
    <col min="3340" max="3340" width="11.33203125" customWidth="1"/>
    <col min="3341" max="3341" width="15.109375" customWidth="1"/>
    <col min="3585" max="3585" width="4.88671875" customWidth="1"/>
    <col min="3586" max="3586" width="34.44140625" customWidth="1"/>
    <col min="3587" max="3587" width="7.109375" customWidth="1"/>
    <col min="3588" max="3589" width="8.44140625" customWidth="1"/>
    <col min="3590" max="3590" width="9.44140625" customWidth="1"/>
    <col min="3591" max="3591" width="8.6640625" customWidth="1"/>
    <col min="3592" max="3592" width="11.33203125" customWidth="1"/>
    <col min="3593" max="3593" width="7.88671875" customWidth="1"/>
    <col min="3595" max="3595" width="13.109375" customWidth="1"/>
    <col min="3596" max="3596" width="11.33203125" customWidth="1"/>
    <col min="3597" max="3597" width="15.109375" customWidth="1"/>
    <col min="3841" max="3841" width="4.88671875" customWidth="1"/>
    <col min="3842" max="3842" width="34.44140625" customWidth="1"/>
    <col min="3843" max="3843" width="7.109375" customWidth="1"/>
    <col min="3844" max="3845" width="8.44140625" customWidth="1"/>
    <col min="3846" max="3846" width="9.44140625" customWidth="1"/>
    <col min="3847" max="3847" width="8.6640625" customWidth="1"/>
    <col min="3848" max="3848" width="11.33203125" customWidth="1"/>
    <col min="3849" max="3849" width="7.88671875" customWidth="1"/>
    <col min="3851" max="3851" width="13.109375" customWidth="1"/>
    <col min="3852" max="3852" width="11.33203125" customWidth="1"/>
    <col min="3853" max="3853" width="15.109375" customWidth="1"/>
    <col min="4097" max="4097" width="4.88671875" customWidth="1"/>
    <col min="4098" max="4098" width="34.44140625" customWidth="1"/>
    <col min="4099" max="4099" width="7.109375" customWidth="1"/>
    <col min="4100" max="4101" width="8.44140625" customWidth="1"/>
    <col min="4102" max="4102" width="9.44140625" customWidth="1"/>
    <col min="4103" max="4103" width="8.6640625" customWidth="1"/>
    <col min="4104" max="4104" width="11.33203125" customWidth="1"/>
    <col min="4105" max="4105" width="7.88671875" customWidth="1"/>
    <col min="4107" max="4107" width="13.109375" customWidth="1"/>
    <col min="4108" max="4108" width="11.33203125" customWidth="1"/>
    <col min="4109" max="4109" width="15.109375" customWidth="1"/>
    <col min="4353" max="4353" width="4.88671875" customWidth="1"/>
    <col min="4354" max="4354" width="34.44140625" customWidth="1"/>
    <col min="4355" max="4355" width="7.109375" customWidth="1"/>
    <col min="4356" max="4357" width="8.44140625" customWidth="1"/>
    <col min="4358" max="4358" width="9.44140625" customWidth="1"/>
    <col min="4359" max="4359" width="8.6640625" customWidth="1"/>
    <col min="4360" max="4360" width="11.33203125" customWidth="1"/>
    <col min="4361" max="4361" width="7.88671875" customWidth="1"/>
    <col min="4363" max="4363" width="13.109375" customWidth="1"/>
    <col min="4364" max="4364" width="11.33203125" customWidth="1"/>
    <col min="4365" max="4365" width="15.109375" customWidth="1"/>
    <col min="4609" max="4609" width="4.88671875" customWidth="1"/>
    <col min="4610" max="4610" width="34.44140625" customWidth="1"/>
    <col min="4611" max="4611" width="7.109375" customWidth="1"/>
    <col min="4612" max="4613" width="8.44140625" customWidth="1"/>
    <col min="4614" max="4614" width="9.44140625" customWidth="1"/>
    <col min="4615" max="4615" width="8.6640625" customWidth="1"/>
    <col min="4616" max="4616" width="11.33203125" customWidth="1"/>
    <col min="4617" max="4617" width="7.88671875" customWidth="1"/>
    <col min="4619" max="4619" width="13.109375" customWidth="1"/>
    <col min="4620" max="4620" width="11.33203125" customWidth="1"/>
    <col min="4621" max="4621" width="15.109375" customWidth="1"/>
    <col min="4865" max="4865" width="4.88671875" customWidth="1"/>
    <col min="4866" max="4866" width="34.44140625" customWidth="1"/>
    <col min="4867" max="4867" width="7.109375" customWidth="1"/>
    <col min="4868" max="4869" width="8.44140625" customWidth="1"/>
    <col min="4870" max="4870" width="9.44140625" customWidth="1"/>
    <col min="4871" max="4871" width="8.6640625" customWidth="1"/>
    <col min="4872" max="4872" width="11.33203125" customWidth="1"/>
    <col min="4873" max="4873" width="7.88671875" customWidth="1"/>
    <col min="4875" max="4875" width="13.109375" customWidth="1"/>
    <col min="4876" max="4876" width="11.33203125" customWidth="1"/>
    <col min="4877" max="4877" width="15.109375" customWidth="1"/>
    <col min="5121" max="5121" width="4.88671875" customWidth="1"/>
    <col min="5122" max="5122" width="34.44140625" customWidth="1"/>
    <col min="5123" max="5123" width="7.109375" customWidth="1"/>
    <col min="5124" max="5125" width="8.44140625" customWidth="1"/>
    <col min="5126" max="5126" width="9.44140625" customWidth="1"/>
    <col min="5127" max="5127" width="8.6640625" customWidth="1"/>
    <col min="5128" max="5128" width="11.33203125" customWidth="1"/>
    <col min="5129" max="5129" width="7.88671875" customWidth="1"/>
    <col min="5131" max="5131" width="13.109375" customWidth="1"/>
    <col min="5132" max="5132" width="11.33203125" customWidth="1"/>
    <col min="5133" max="5133" width="15.109375" customWidth="1"/>
    <col min="5377" max="5377" width="4.88671875" customWidth="1"/>
    <col min="5378" max="5378" width="34.44140625" customWidth="1"/>
    <col min="5379" max="5379" width="7.109375" customWidth="1"/>
    <col min="5380" max="5381" width="8.44140625" customWidth="1"/>
    <col min="5382" max="5382" width="9.44140625" customWidth="1"/>
    <col min="5383" max="5383" width="8.6640625" customWidth="1"/>
    <col min="5384" max="5384" width="11.33203125" customWidth="1"/>
    <col min="5385" max="5385" width="7.88671875" customWidth="1"/>
    <col min="5387" max="5387" width="13.109375" customWidth="1"/>
    <col min="5388" max="5388" width="11.33203125" customWidth="1"/>
    <col min="5389" max="5389" width="15.109375" customWidth="1"/>
    <col min="5633" max="5633" width="4.88671875" customWidth="1"/>
    <col min="5634" max="5634" width="34.44140625" customWidth="1"/>
    <col min="5635" max="5635" width="7.109375" customWidth="1"/>
    <col min="5636" max="5637" width="8.44140625" customWidth="1"/>
    <col min="5638" max="5638" width="9.44140625" customWidth="1"/>
    <col min="5639" max="5639" width="8.6640625" customWidth="1"/>
    <col min="5640" max="5640" width="11.33203125" customWidth="1"/>
    <col min="5641" max="5641" width="7.88671875" customWidth="1"/>
    <col min="5643" max="5643" width="13.109375" customWidth="1"/>
    <col min="5644" max="5644" width="11.33203125" customWidth="1"/>
    <col min="5645" max="5645" width="15.109375" customWidth="1"/>
    <col min="5889" max="5889" width="4.88671875" customWidth="1"/>
    <col min="5890" max="5890" width="34.44140625" customWidth="1"/>
    <col min="5891" max="5891" width="7.109375" customWidth="1"/>
    <col min="5892" max="5893" width="8.44140625" customWidth="1"/>
    <col min="5894" max="5894" width="9.44140625" customWidth="1"/>
    <col min="5895" max="5895" width="8.6640625" customWidth="1"/>
    <col min="5896" max="5896" width="11.33203125" customWidth="1"/>
    <col min="5897" max="5897" width="7.88671875" customWidth="1"/>
    <col min="5899" max="5899" width="13.109375" customWidth="1"/>
    <col min="5900" max="5900" width="11.33203125" customWidth="1"/>
    <col min="5901" max="5901" width="15.109375" customWidth="1"/>
    <col min="6145" max="6145" width="4.88671875" customWidth="1"/>
    <col min="6146" max="6146" width="34.44140625" customWidth="1"/>
    <col min="6147" max="6147" width="7.109375" customWidth="1"/>
    <col min="6148" max="6149" width="8.44140625" customWidth="1"/>
    <col min="6150" max="6150" width="9.44140625" customWidth="1"/>
    <col min="6151" max="6151" width="8.6640625" customWidth="1"/>
    <col min="6152" max="6152" width="11.33203125" customWidth="1"/>
    <col min="6153" max="6153" width="7.88671875" customWidth="1"/>
    <col min="6155" max="6155" width="13.109375" customWidth="1"/>
    <col min="6156" max="6156" width="11.33203125" customWidth="1"/>
    <col min="6157" max="6157" width="15.109375" customWidth="1"/>
    <col min="6401" max="6401" width="4.88671875" customWidth="1"/>
    <col min="6402" max="6402" width="34.44140625" customWidth="1"/>
    <col min="6403" max="6403" width="7.109375" customWidth="1"/>
    <col min="6404" max="6405" width="8.44140625" customWidth="1"/>
    <col min="6406" max="6406" width="9.44140625" customWidth="1"/>
    <col min="6407" max="6407" width="8.6640625" customWidth="1"/>
    <col min="6408" max="6408" width="11.33203125" customWidth="1"/>
    <col min="6409" max="6409" width="7.88671875" customWidth="1"/>
    <col min="6411" max="6411" width="13.109375" customWidth="1"/>
    <col min="6412" max="6412" width="11.33203125" customWidth="1"/>
    <col min="6413" max="6413" width="15.109375" customWidth="1"/>
    <col min="6657" max="6657" width="4.88671875" customWidth="1"/>
    <col min="6658" max="6658" width="34.44140625" customWidth="1"/>
    <col min="6659" max="6659" width="7.109375" customWidth="1"/>
    <col min="6660" max="6661" width="8.44140625" customWidth="1"/>
    <col min="6662" max="6662" width="9.44140625" customWidth="1"/>
    <col min="6663" max="6663" width="8.6640625" customWidth="1"/>
    <col min="6664" max="6664" width="11.33203125" customWidth="1"/>
    <col min="6665" max="6665" width="7.88671875" customWidth="1"/>
    <col min="6667" max="6667" width="13.109375" customWidth="1"/>
    <col min="6668" max="6668" width="11.33203125" customWidth="1"/>
    <col min="6669" max="6669" width="15.109375" customWidth="1"/>
    <col min="6913" max="6913" width="4.88671875" customWidth="1"/>
    <col min="6914" max="6914" width="34.44140625" customWidth="1"/>
    <col min="6915" max="6915" width="7.109375" customWidth="1"/>
    <col min="6916" max="6917" width="8.44140625" customWidth="1"/>
    <col min="6918" max="6918" width="9.44140625" customWidth="1"/>
    <col min="6919" max="6919" width="8.6640625" customWidth="1"/>
    <col min="6920" max="6920" width="11.33203125" customWidth="1"/>
    <col min="6921" max="6921" width="7.88671875" customWidth="1"/>
    <col min="6923" max="6923" width="13.109375" customWidth="1"/>
    <col min="6924" max="6924" width="11.33203125" customWidth="1"/>
    <col min="6925" max="6925" width="15.109375" customWidth="1"/>
    <col min="7169" max="7169" width="4.88671875" customWidth="1"/>
    <col min="7170" max="7170" width="34.44140625" customWidth="1"/>
    <col min="7171" max="7171" width="7.109375" customWidth="1"/>
    <col min="7172" max="7173" width="8.44140625" customWidth="1"/>
    <col min="7174" max="7174" width="9.44140625" customWidth="1"/>
    <col min="7175" max="7175" width="8.6640625" customWidth="1"/>
    <col min="7176" max="7176" width="11.33203125" customWidth="1"/>
    <col min="7177" max="7177" width="7.88671875" customWidth="1"/>
    <col min="7179" max="7179" width="13.109375" customWidth="1"/>
    <col min="7180" max="7180" width="11.33203125" customWidth="1"/>
    <col min="7181" max="7181" width="15.109375" customWidth="1"/>
    <col min="7425" max="7425" width="4.88671875" customWidth="1"/>
    <col min="7426" max="7426" width="34.44140625" customWidth="1"/>
    <col min="7427" max="7427" width="7.109375" customWidth="1"/>
    <col min="7428" max="7429" width="8.44140625" customWidth="1"/>
    <col min="7430" max="7430" width="9.44140625" customWidth="1"/>
    <col min="7431" max="7431" width="8.6640625" customWidth="1"/>
    <col min="7432" max="7432" width="11.33203125" customWidth="1"/>
    <col min="7433" max="7433" width="7.88671875" customWidth="1"/>
    <col min="7435" max="7435" width="13.109375" customWidth="1"/>
    <col min="7436" max="7436" width="11.33203125" customWidth="1"/>
    <col min="7437" max="7437" width="15.109375" customWidth="1"/>
    <col min="7681" max="7681" width="4.88671875" customWidth="1"/>
    <col min="7682" max="7682" width="34.44140625" customWidth="1"/>
    <col min="7683" max="7683" width="7.109375" customWidth="1"/>
    <col min="7684" max="7685" width="8.44140625" customWidth="1"/>
    <col min="7686" max="7686" width="9.44140625" customWidth="1"/>
    <col min="7687" max="7687" width="8.6640625" customWidth="1"/>
    <col min="7688" max="7688" width="11.33203125" customWidth="1"/>
    <col min="7689" max="7689" width="7.88671875" customWidth="1"/>
    <col min="7691" max="7691" width="13.109375" customWidth="1"/>
    <col min="7692" max="7692" width="11.33203125" customWidth="1"/>
    <col min="7693" max="7693" width="15.109375" customWidth="1"/>
    <col min="7937" max="7937" width="4.88671875" customWidth="1"/>
    <col min="7938" max="7938" width="34.44140625" customWidth="1"/>
    <col min="7939" max="7939" width="7.109375" customWidth="1"/>
    <col min="7940" max="7941" width="8.44140625" customWidth="1"/>
    <col min="7942" max="7942" width="9.44140625" customWidth="1"/>
    <col min="7943" max="7943" width="8.6640625" customWidth="1"/>
    <col min="7944" max="7944" width="11.33203125" customWidth="1"/>
    <col min="7945" max="7945" width="7.88671875" customWidth="1"/>
    <col min="7947" max="7947" width="13.109375" customWidth="1"/>
    <col min="7948" max="7948" width="11.33203125" customWidth="1"/>
    <col min="7949" max="7949" width="15.109375" customWidth="1"/>
    <col min="8193" max="8193" width="4.88671875" customWidth="1"/>
    <col min="8194" max="8194" width="34.44140625" customWidth="1"/>
    <col min="8195" max="8195" width="7.109375" customWidth="1"/>
    <col min="8196" max="8197" width="8.44140625" customWidth="1"/>
    <col min="8198" max="8198" width="9.44140625" customWidth="1"/>
    <col min="8199" max="8199" width="8.6640625" customWidth="1"/>
    <col min="8200" max="8200" width="11.33203125" customWidth="1"/>
    <col min="8201" max="8201" width="7.88671875" customWidth="1"/>
    <col min="8203" max="8203" width="13.109375" customWidth="1"/>
    <col min="8204" max="8204" width="11.33203125" customWidth="1"/>
    <col min="8205" max="8205" width="15.109375" customWidth="1"/>
    <col min="8449" max="8449" width="4.88671875" customWidth="1"/>
    <col min="8450" max="8450" width="34.44140625" customWidth="1"/>
    <col min="8451" max="8451" width="7.109375" customWidth="1"/>
    <col min="8452" max="8453" width="8.44140625" customWidth="1"/>
    <col min="8454" max="8454" width="9.44140625" customWidth="1"/>
    <col min="8455" max="8455" width="8.6640625" customWidth="1"/>
    <col min="8456" max="8456" width="11.33203125" customWidth="1"/>
    <col min="8457" max="8457" width="7.88671875" customWidth="1"/>
    <col min="8459" max="8459" width="13.109375" customWidth="1"/>
    <col min="8460" max="8460" width="11.33203125" customWidth="1"/>
    <col min="8461" max="8461" width="15.109375" customWidth="1"/>
    <col min="8705" max="8705" width="4.88671875" customWidth="1"/>
    <col min="8706" max="8706" width="34.44140625" customWidth="1"/>
    <col min="8707" max="8707" width="7.109375" customWidth="1"/>
    <col min="8708" max="8709" width="8.44140625" customWidth="1"/>
    <col min="8710" max="8710" width="9.44140625" customWidth="1"/>
    <col min="8711" max="8711" width="8.6640625" customWidth="1"/>
    <col min="8712" max="8712" width="11.33203125" customWidth="1"/>
    <col min="8713" max="8713" width="7.88671875" customWidth="1"/>
    <col min="8715" max="8715" width="13.109375" customWidth="1"/>
    <col min="8716" max="8716" width="11.33203125" customWidth="1"/>
    <col min="8717" max="8717" width="15.109375" customWidth="1"/>
    <col min="8961" max="8961" width="4.88671875" customWidth="1"/>
    <col min="8962" max="8962" width="34.44140625" customWidth="1"/>
    <col min="8963" max="8963" width="7.109375" customWidth="1"/>
    <col min="8964" max="8965" width="8.44140625" customWidth="1"/>
    <col min="8966" max="8966" width="9.44140625" customWidth="1"/>
    <col min="8967" max="8967" width="8.6640625" customWidth="1"/>
    <col min="8968" max="8968" width="11.33203125" customWidth="1"/>
    <col min="8969" max="8969" width="7.88671875" customWidth="1"/>
    <col min="8971" max="8971" width="13.109375" customWidth="1"/>
    <col min="8972" max="8972" width="11.33203125" customWidth="1"/>
    <col min="8973" max="8973" width="15.109375" customWidth="1"/>
    <col min="9217" max="9217" width="4.88671875" customWidth="1"/>
    <col min="9218" max="9218" width="34.44140625" customWidth="1"/>
    <col min="9219" max="9219" width="7.109375" customWidth="1"/>
    <col min="9220" max="9221" width="8.44140625" customWidth="1"/>
    <col min="9222" max="9222" width="9.44140625" customWidth="1"/>
    <col min="9223" max="9223" width="8.6640625" customWidth="1"/>
    <col min="9224" max="9224" width="11.33203125" customWidth="1"/>
    <col min="9225" max="9225" width="7.88671875" customWidth="1"/>
    <col min="9227" max="9227" width="13.109375" customWidth="1"/>
    <col min="9228" max="9228" width="11.33203125" customWidth="1"/>
    <col min="9229" max="9229" width="15.109375" customWidth="1"/>
    <col min="9473" max="9473" width="4.88671875" customWidth="1"/>
    <col min="9474" max="9474" width="34.44140625" customWidth="1"/>
    <col min="9475" max="9475" width="7.109375" customWidth="1"/>
    <col min="9476" max="9477" width="8.44140625" customWidth="1"/>
    <col min="9478" max="9478" width="9.44140625" customWidth="1"/>
    <col min="9479" max="9479" width="8.6640625" customWidth="1"/>
    <col min="9480" max="9480" width="11.33203125" customWidth="1"/>
    <col min="9481" max="9481" width="7.88671875" customWidth="1"/>
    <col min="9483" max="9483" width="13.109375" customWidth="1"/>
    <col min="9484" max="9484" width="11.33203125" customWidth="1"/>
    <col min="9485" max="9485" width="15.109375" customWidth="1"/>
    <col min="9729" max="9729" width="4.88671875" customWidth="1"/>
    <col min="9730" max="9730" width="34.44140625" customWidth="1"/>
    <col min="9731" max="9731" width="7.109375" customWidth="1"/>
    <col min="9732" max="9733" width="8.44140625" customWidth="1"/>
    <col min="9734" max="9734" width="9.44140625" customWidth="1"/>
    <col min="9735" max="9735" width="8.6640625" customWidth="1"/>
    <col min="9736" max="9736" width="11.33203125" customWidth="1"/>
    <col min="9737" max="9737" width="7.88671875" customWidth="1"/>
    <col min="9739" max="9739" width="13.109375" customWidth="1"/>
    <col min="9740" max="9740" width="11.33203125" customWidth="1"/>
    <col min="9741" max="9741" width="15.109375" customWidth="1"/>
    <col min="9985" max="9985" width="4.88671875" customWidth="1"/>
    <col min="9986" max="9986" width="34.44140625" customWidth="1"/>
    <col min="9987" max="9987" width="7.109375" customWidth="1"/>
    <col min="9988" max="9989" width="8.44140625" customWidth="1"/>
    <col min="9990" max="9990" width="9.44140625" customWidth="1"/>
    <col min="9991" max="9991" width="8.6640625" customWidth="1"/>
    <col min="9992" max="9992" width="11.33203125" customWidth="1"/>
    <col min="9993" max="9993" width="7.88671875" customWidth="1"/>
    <col min="9995" max="9995" width="13.109375" customWidth="1"/>
    <col min="9996" max="9996" width="11.33203125" customWidth="1"/>
    <col min="9997" max="9997" width="15.109375" customWidth="1"/>
    <col min="10241" max="10241" width="4.88671875" customWidth="1"/>
    <col min="10242" max="10242" width="34.44140625" customWidth="1"/>
    <col min="10243" max="10243" width="7.109375" customWidth="1"/>
    <col min="10244" max="10245" width="8.44140625" customWidth="1"/>
    <col min="10246" max="10246" width="9.44140625" customWidth="1"/>
    <col min="10247" max="10247" width="8.6640625" customWidth="1"/>
    <col min="10248" max="10248" width="11.33203125" customWidth="1"/>
    <col min="10249" max="10249" width="7.88671875" customWidth="1"/>
    <col min="10251" max="10251" width="13.109375" customWidth="1"/>
    <col min="10252" max="10252" width="11.33203125" customWidth="1"/>
    <col min="10253" max="10253" width="15.109375" customWidth="1"/>
    <col min="10497" max="10497" width="4.88671875" customWidth="1"/>
    <col min="10498" max="10498" width="34.44140625" customWidth="1"/>
    <col min="10499" max="10499" width="7.109375" customWidth="1"/>
    <col min="10500" max="10501" width="8.44140625" customWidth="1"/>
    <col min="10502" max="10502" width="9.44140625" customWidth="1"/>
    <col min="10503" max="10503" width="8.6640625" customWidth="1"/>
    <col min="10504" max="10504" width="11.33203125" customWidth="1"/>
    <col min="10505" max="10505" width="7.88671875" customWidth="1"/>
    <col min="10507" max="10507" width="13.109375" customWidth="1"/>
    <col min="10508" max="10508" width="11.33203125" customWidth="1"/>
    <col min="10509" max="10509" width="15.109375" customWidth="1"/>
    <col min="10753" max="10753" width="4.88671875" customWidth="1"/>
    <col min="10754" max="10754" width="34.44140625" customWidth="1"/>
    <col min="10755" max="10755" width="7.109375" customWidth="1"/>
    <col min="10756" max="10757" width="8.44140625" customWidth="1"/>
    <col min="10758" max="10758" width="9.44140625" customWidth="1"/>
    <col min="10759" max="10759" width="8.6640625" customWidth="1"/>
    <col min="10760" max="10760" width="11.33203125" customWidth="1"/>
    <col min="10761" max="10761" width="7.88671875" customWidth="1"/>
    <col min="10763" max="10763" width="13.109375" customWidth="1"/>
    <col min="10764" max="10764" width="11.33203125" customWidth="1"/>
    <col min="10765" max="10765" width="15.109375" customWidth="1"/>
    <col min="11009" max="11009" width="4.88671875" customWidth="1"/>
    <col min="11010" max="11010" width="34.44140625" customWidth="1"/>
    <col min="11011" max="11011" width="7.109375" customWidth="1"/>
    <col min="11012" max="11013" width="8.44140625" customWidth="1"/>
    <col min="11014" max="11014" width="9.44140625" customWidth="1"/>
    <col min="11015" max="11015" width="8.6640625" customWidth="1"/>
    <col min="11016" max="11016" width="11.33203125" customWidth="1"/>
    <col min="11017" max="11017" width="7.88671875" customWidth="1"/>
    <col min="11019" max="11019" width="13.109375" customWidth="1"/>
    <col min="11020" max="11020" width="11.33203125" customWidth="1"/>
    <col min="11021" max="11021" width="15.109375" customWidth="1"/>
    <col min="11265" max="11265" width="4.88671875" customWidth="1"/>
    <col min="11266" max="11266" width="34.44140625" customWidth="1"/>
    <col min="11267" max="11267" width="7.109375" customWidth="1"/>
    <col min="11268" max="11269" width="8.44140625" customWidth="1"/>
    <col min="11270" max="11270" width="9.44140625" customWidth="1"/>
    <col min="11271" max="11271" width="8.6640625" customWidth="1"/>
    <col min="11272" max="11272" width="11.33203125" customWidth="1"/>
    <col min="11273" max="11273" width="7.88671875" customWidth="1"/>
    <col min="11275" max="11275" width="13.109375" customWidth="1"/>
    <col min="11276" max="11276" width="11.33203125" customWidth="1"/>
    <col min="11277" max="11277" width="15.109375" customWidth="1"/>
    <col min="11521" max="11521" width="4.88671875" customWidth="1"/>
    <col min="11522" max="11522" width="34.44140625" customWidth="1"/>
    <col min="11523" max="11523" width="7.109375" customWidth="1"/>
    <col min="11524" max="11525" width="8.44140625" customWidth="1"/>
    <col min="11526" max="11526" width="9.44140625" customWidth="1"/>
    <col min="11527" max="11527" width="8.6640625" customWidth="1"/>
    <col min="11528" max="11528" width="11.33203125" customWidth="1"/>
    <col min="11529" max="11529" width="7.88671875" customWidth="1"/>
    <col min="11531" max="11531" width="13.109375" customWidth="1"/>
    <col min="11532" max="11532" width="11.33203125" customWidth="1"/>
    <col min="11533" max="11533" width="15.109375" customWidth="1"/>
    <col min="11777" max="11777" width="4.88671875" customWidth="1"/>
    <col min="11778" max="11778" width="34.44140625" customWidth="1"/>
    <col min="11779" max="11779" width="7.109375" customWidth="1"/>
    <col min="11780" max="11781" width="8.44140625" customWidth="1"/>
    <col min="11782" max="11782" width="9.44140625" customWidth="1"/>
    <col min="11783" max="11783" width="8.6640625" customWidth="1"/>
    <col min="11784" max="11784" width="11.33203125" customWidth="1"/>
    <col min="11785" max="11785" width="7.88671875" customWidth="1"/>
    <col min="11787" max="11787" width="13.109375" customWidth="1"/>
    <col min="11788" max="11788" width="11.33203125" customWidth="1"/>
    <col min="11789" max="11789" width="15.109375" customWidth="1"/>
    <col min="12033" max="12033" width="4.88671875" customWidth="1"/>
    <col min="12034" max="12034" width="34.44140625" customWidth="1"/>
    <col min="12035" max="12035" width="7.109375" customWidth="1"/>
    <col min="12036" max="12037" width="8.44140625" customWidth="1"/>
    <col min="12038" max="12038" width="9.44140625" customWidth="1"/>
    <col min="12039" max="12039" width="8.6640625" customWidth="1"/>
    <col min="12040" max="12040" width="11.33203125" customWidth="1"/>
    <col min="12041" max="12041" width="7.88671875" customWidth="1"/>
    <col min="12043" max="12043" width="13.109375" customWidth="1"/>
    <col min="12044" max="12044" width="11.33203125" customWidth="1"/>
    <col min="12045" max="12045" width="15.109375" customWidth="1"/>
    <col min="12289" max="12289" width="4.88671875" customWidth="1"/>
    <col min="12290" max="12290" width="34.44140625" customWidth="1"/>
    <col min="12291" max="12291" width="7.109375" customWidth="1"/>
    <col min="12292" max="12293" width="8.44140625" customWidth="1"/>
    <col min="12294" max="12294" width="9.44140625" customWidth="1"/>
    <col min="12295" max="12295" width="8.6640625" customWidth="1"/>
    <col min="12296" max="12296" width="11.33203125" customWidth="1"/>
    <col min="12297" max="12297" width="7.88671875" customWidth="1"/>
    <col min="12299" max="12299" width="13.109375" customWidth="1"/>
    <col min="12300" max="12300" width="11.33203125" customWidth="1"/>
    <col min="12301" max="12301" width="15.109375" customWidth="1"/>
    <col min="12545" max="12545" width="4.88671875" customWidth="1"/>
    <col min="12546" max="12546" width="34.44140625" customWidth="1"/>
    <col min="12547" max="12547" width="7.109375" customWidth="1"/>
    <col min="12548" max="12549" width="8.44140625" customWidth="1"/>
    <col min="12550" max="12550" width="9.44140625" customWidth="1"/>
    <col min="12551" max="12551" width="8.6640625" customWidth="1"/>
    <col min="12552" max="12552" width="11.33203125" customWidth="1"/>
    <col min="12553" max="12553" width="7.88671875" customWidth="1"/>
    <col min="12555" max="12555" width="13.109375" customWidth="1"/>
    <col min="12556" max="12556" width="11.33203125" customWidth="1"/>
    <col min="12557" max="12557" width="15.109375" customWidth="1"/>
    <col min="12801" max="12801" width="4.88671875" customWidth="1"/>
    <col min="12802" max="12802" width="34.44140625" customWidth="1"/>
    <col min="12803" max="12803" width="7.109375" customWidth="1"/>
    <col min="12804" max="12805" width="8.44140625" customWidth="1"/>
    <col min="12806" max="12806" width="9.44140625" customWidth="1"/>
    <col min="12807" max="12807" width="8.6640625" customWidth="1"/>
    <col min="12808" max="12808" width="11.33203125" customWidth="1"/>
    <col min="12809" max="12809" width="7.88671875" customWidth="1"/>
    <col min="12811" max="12811" width="13.109375" customWidth="1"/>
    <col min="12812" max="12812" width="11.33203125" customWidth="1"/>
    <col min="12813" max="12813" width="15.109375" customWidth="1"/>
    <col min="13057" max="13057" width="4.88671875" customWidth="1"/>
    <col min="13058" max="13058" width="34.44140625" customWidth="1"/>
    <col min="13059" max="13059" width="7.109375" customWidth="1"/>
    <col min="13060" max="13061" width="8.44140625" customWidth="1"/>
    <col min="13062" max="13062" width="9.44140625" customWidth="1"/>
    <col min="13063" max="13063" width="8.6640625" customWidth="1"/>
    <col min="13064" max="13064" width="11.33203125" customWidth="1"/>
    <col min="13065" max="13065" width="7.88671875" customWidth="1"/>
    <col min="13067" max="13067" width="13.109375" customWidth="1"/>
    <col min="13068" max="13068" width="11.33203125" customWidth="1"/>
    <col min="13069" max="13069" width="15.109375" customWidth="1"/>
    <col min="13313" max="13313" width="4.88671875" customWidth="1"/>
    <col min="13314" max="13314" width="34.44140625" customWidth="1"/>
    <col min="13315" max="13315" width="7.109375" customWidth="1"/>
    <col min="13316" max="13317" width="8.44140625" customWidth="1"/>
    <col min="13318" max="13318" width="9.44140625" customWidth="1"/>
    <col min="13319" max="13319" width="8.6640625" customWidth="1"/>
    <col min="13320" max="13320" width="11.33203125" customWidth="1"/>
    <col min="13321" max="13321" width="7.88671875" customWidth="1"/>
    <col min="13323" max="13323" width="13.109375" customWidth="1"/>
    <col min="13324" max="13324" width="11.33203125" customWidth="1"/>
    <col min="13325" max="13325" width="15.109375" customWidth="1"/>
    <col min="13569" max="13569" width="4.88671875" customWidth="1"/>
    <col min="13570" max="13570" width="34.44140625" customWidth="1"/>
    <col min="13571" max="13571" width="7.109375" customWidth="1"/>
    <col min="13572" max="13573" width="8.44140625" customWidth="1"/>
    <col min="13574" max="13574" width="9.44140625" customWidth="1"/>
    <col min="13575" max="13575" width="8.6640625" customWidth="1"/>
    <col min="13576" max="13576" width="11.33203125" customWidth="1"/>
    <col min="13577" max="13577" width="7.88671875" customWidth="1"/>
    <col min="13579" max="13579" width="13.109375" customWidth="1"/>
    <col min="13580" max="13580" width="11.33203125" customWidth="1"/>
    <col min="13581" max="13581" width="15.109375" customWidth="1"/>
    <col min="13825" max="13825" width="4.88671875" customWidth="1"/>
    <col min="13826" max="13826" width="34.44140625" customWidth="1"/>
    <col min="13827" max="13827" width="7.109375" customWidth="1"/>
    <col min="13828" max="13829" width="8.44140625" customWidth="1"/>
    <col min="13830" max="13830" width="9.44140625" customWidth="1"/>
    <col min="13831" max="13831" width="8.6640625" customWidth="1"/>
    <col min="13832" max="13832" width="11.33203125" customWidth="1"/>
    <col min="13833" max="13833" width="7.88671875" customWidth="1"/>
    <col min="13835" max="13835" width="13.109375" customWidth="1"/>
    <col min="13836" max="13836" width="11.33203125" customWidth="1"/>
    <col min="13837" max="13837" width="15.109375" customWidth="1"/>
    <col min="14081" max="14081" width="4.88671875" customWidth="1"/>
    <col min="14082" max="14082" width="34.44140625" customWidth="1"/>
    <col min="14083" max="14083" width="7.109375" customWidth="1"/>
    <col min="14084" max="14085" width="8.44140625" customWidth="1"/>
    <col min="14086" max="14086" width="9.44140625" customWidth="1"/>
    <col min="14087" max="14087" width="8.6640625" customWidth="1"/>
    <col min="14088" max="14088" width="11.33203125" customWidth="1"/>
    <col min="14089" max="14089" width="7.88671875" customWidth="1"/>
    <col min="14091" max="14091" width="13.109375" customWidth="1"/>
    <col min="14092" max="14092" width="11.33203125" customWidth="1"/>
    <col min="14093" max="14093" width="15.109375" customWidth="1"/>
    <col min="14337" max="14337" width="4.88671875" customWidth="1"/>
    <col min="14338" max="14338" width="34.44140625" customWidth="1"/>
    <col min="14339" max="14339" width="7.109375" customWidth="1"/>
    <col min="14340" max="14341" width="8.44140625" customWidth="1"/>
    <col min="14342" max="14342" width="9.44140625" customWidth="1"/>
    <col min="14343" max="14343" width="8.6640625" customWidth="1"/>
    <col min="14344" max="14344" width="11.33203125" customWidth="1"/>
    <col min="14345" max="14345" width="7.88671875" customWidth="1"/>
    <col min="14347" max="14347" width="13.109375" customWidth="1"/>
    <col min="14348" max="14348" width="11.33203125" customWidth="1"/>
    <col min="14349" max="14349" width="15.109375" customWidth="1"/>
    <col min="14593" max="14593" width="4.88671875" customWidth="1"/>
    <col min="14594" max="14594" width="34.44140625" customWidth="1"/>
    <col min="14595" max="14595" width="7.109375" customWidth="1"/>
    <col min="14596" max="14597" width="8.44140625" customWidth="1"/>
    <col min="14598" max="14598" width="9.44140625" customWidth="1"/>
    <col min="14599" max="14599" width="8.6640625" customWidth="1"/>
    <col min="14600" max="14600" width="11.33203125" customWidth="1"/>
    <col min="14601" max="14601" width="7.88671875" customWidth="1"/>
    <col min="14603" max="14603" width="13.109375" customWidth="1"/>
    <col min="14604" max="14604" width="11.33203125" customWidth="1"/>
    <col min="14605" max="14605" width="15.109375" customWidth="1"/>
    <col min="14849" max="14849" width="4.88671875" customWidth="1"/>
    <col min="14850" max="14850" width="34.44140625" customWidth="1"/>
    <col min="14851" max="14851" width="7.109375" customWidth="1"/>
    <col min="14852" max="14853" width="8.44140625" customWidth="1"/>
    <col min="14854" max="14854" width="9.44140625" customWidth="1"/>
    <col min="14855" max="14855" width="8.6640625" customWidth="1"/>
    <col min="14856" max="14856" width="11.33203125" customWidth="1"/>
    <col min="14857" max="14857" width="7.88671875" customWidth="1"/>
    <col min="14859" max="14859" width="13.109375" customWidth="1"/>
    <col min="14860" max="14860" width="11.33203125" customWidth="1"/>
    <col min="14861" max="14861" width="15.109375" customWidth="1"/>
    <col min="15105" max="15105" width="4.88671875" customWidth="1"/>
    <col min="15106" max="15106" width="34.44140625" customWidth="1"/>
    <col min="15107" max="15107" width="7.109375" customWidth="1"/>
    <col min="15108" max="15109" width="8.44140625" customWidth="1"/>
    <col min="15110" max="15110" width="9.44140625" customWidth="1"/>
    <col min="15111" max="15111" width="8.6640625" customWidth="1"/>
    <col min="15112" max="15112" width="11.33203125" customWidth="1"/>
    <col min="15113" max="15113" width="7.88671875" customWidth="1"/>
    <col min="15115" max="15115" width="13.109375" customWidth="1"/>
    <col min="15116" max="15116" width="11.33203125" customWidth="1"/>
    <col min="15117" max="15117" width="15.109375" customWidth="1"/>
    <col min="15361" max="15361" width="4.88671875" customWidth="1"/>
    <col min="15362" max="15362" width="34.44140625" customWidth="1"/>
    <col min="15363" max="15363" width="7.109375" customWidth="1"/>
    <col min="15364" max="15365" width="8.44140625" customWidth="1"/>
    <col min="15366" max="15366" width="9.44140625" customWidth="1"/>
    <col min="15367" max="15367" width="8.6640625" customWidth="1"/>
    <col min="15368" max="15368" width="11.33203125" customWidth="1"/>
    <col min="15369" max="15369" width="7.88671875" customWidth="1"/>
    <col min="15371" max="15371" width="13.109375" customWidth="1"/>
    <col min="15372" max="15372" width="11.33203125" customWidth="1"/>
    <col min="15373" max="15373" width="15.109375" customWidth="1"/>
    <col min="15617" max="15617" width="4.88671875" customWidth="1"/>
    <col min="15618" max="15618" width="34.44140625" customWidth="1"/>
    <col min="15619" max="15619" width="7.109375" customWidth="1"/>
    <col min="15620" max="15621" width="8.44140625" customWidth="1"/>
    <col min="15622" max="15622" width="9.44140625" customWidth="1"/>
    <col min="15623" max="15623" width="8.6640625" customWidth="1"/>
    <col min="15624" max="15624" width="11.33203125" customWidth="1"/>
    <col min="15625" max="15625" width="7.88671875" customWidth="1"/>
    <col min="15627" max="15627" width="13.109375" customWidth="1"/>
    <col min="15628" max="15628" width="11.33203125" customWidth="1"/>
    <col min="15629" max="15629" width="15.109375" customWidth="1"/>
    <col min="15873" max="15873" width="4.88671875" customWidth="1"/>
    <col min="15874" max="15874" width="34.44140625" customWidth="1"/>
    <col min="15875" max="15875" width="7.109375" customWidth="1"/>
    <col min="15876" max="15877" width="8.44140625" customWidth="1"/>
    <col min="15878" max="15878" width="9.44140625" customWidth="1"/>
    <col min="15879" max="15879" width="8.6640625" customWidth="1"/>
    <col min="15880" max="15880" width="11.33203125" customWidth="1"/>
    <col min="15881" max="15881" width="7.88671875" customWidth="1"/>
    <col min="15883" max="15883" width="13.109375" customWidth="1"/>
    <col min="15884" max="15884" width="11.33203125" customWidth="1"/>
    <col min="15885" max="15885" width="15.109375" customWidth="1"/>
    <col min="16129" max="16129" width="4.88671875" customWidth="1"/>
    <col min="16130" max="16130" width="34.44140625" customWidth="1"/>
    <col min="16131" max="16131" width="7.109375" customWidth="1"/>
    <col min="16132" max="16133" width="8.44140625" customWidth="1"/>
    <col min="16134" max="16134" width="9.44140625" customWidth="1"/>
    <col min="16135" max="16135" width="8.6640625" customWidth="1"/>
    <col min="16136" max="16136" width="11.33203125" customWidth="1"/>
    <col min="16137" max="16137" width="7.88671875" customWidth="1"/>
    <col min="16139" max="16139" width="13.109375" customWidth="1"/>
    <col min="16140" max="16140" width="11.33203125" customWidth="1"/>
    <col min="16141" max="16141" width="15.109375" customWidth="1"/>
  </cols>
  <sheetData>
    <row r="1" spans="1:9" ht="15.6" x14ac:dyDescent="0.25">
      <c r="A1" s="1"/>
      <c r="B1" s="2"/>
      <c r="C1" s="2"/>
      <c r="D1" s="3" t="s">
        <v>0</v>
      </c>
      <c r="E1" s="4"/>
      <c r="F1" s="4"/>
      <c r="G1" s="4"/>
      <c r="H1" s="4"/>
      <c r="I1" s="4"/>
    </row>
    <row r="2" spans="1:9" ht="39.7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15.75" customHeight="1" x14ac:dyDescent="0.25">
      <c r="A3" s="5" t="str">
        <f>[1]СОБІВ_ВОДА!A4</f>
        <v>по ТОВ "ЖИТЛО СЕРВІС" на 2025 рік</v>
      </c>
      <c r="B3" s="5"/>
      <c r="C3" s="5"/>
      <c r="D3" s="5"/>
      <c r="E3" s="5"/>
      <c r="F3" s="5"/>
      <c r="G3" s="5"/>
      <c r="H3" s="5"/>
      <c r="I3" s="5"/>
    </row>
    <row r="4" spans="1:9" x14ac:dyDescent="0.25">
      <c r="A4" s="6"/>
      <c r="B4" s="6"/>
      <c r="C4" s="6"/>
      <c r="D4" s="6"/>
      <c r="E4" s="6"/>
      <c r="F4" s="6"/>
      <c r="G4" s="6"/>
      <c r="H4" s="6" t="s">
        <v>2</v>
      </c>
      <c r="I4" s="6"/>
    </row>
    <row r="5" spans="1:9" ht="69" customHeight="1" x14ac:dyDescent="0.25">
      <c r="A5" s="7" t="s">
        <v>3</v>
      </c>
      <c r="B5" s="8" t="s">
        <v>4</v>
      </c>
      <c r="C5" s="8" t="s">
        <v>5</v>
      </c>
      <c r="D5" s="9" t="s">
        <v>6</v>
      </c>
      <c r="E5" s="10"/>
      <c r="F5" s="8" t="s">
        <v>7</v>
      </c>
      <c r="G5" s="8"/>
      <c r="H5" s="8" t="s">
        <v>8</v>
      </c>
      <c r="I5" s="8"/>
    </row>
    <row r="6" spans="1:9" ht="26.4" x14ac:dyDescent="0.25">
      <c r="A6" s="11"/>
      <c r="B6" s="8"/>
      <c r="C6" s="8"/>
      <c r="D6" s="12" t="s">
        <v>9</v>
      </c>
      <c r="E6" s="13" t="s">
        <v>10</v>
      </c>
      <c r="F6" s="12" t="s">
        <v>9</v>
      </c>
      <c r="G6" s="13" t="s">
        <v>10</v>
      </c>
      <c r="H6" s="12" t="s">
        <v>9</v>
      </c>
      <c r="I6" s="13" t="s">
        <v>10</v>
      </c>
    </row>
    <row r="7" spans="1:9" x14ac:dyDescent="0.25">
      <c r="A7" s="14" t="s">
        <v>11</v>
      </c>
      <c r="B7" s="15" t="s">
        <v>12</v>
      </c>
      <c r="C7" s="15" t="s">
        <v>13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</row>
    <row r="8" spans="1:9" ht="26.4" x14ac:dyDescent="0.25">
      <c r="A8" s="16">
        <v>1</v>
      </c>
      <c r="B8" s="17" t="s">
        <v>14</v>
      </c>
      <c r="C8" s="12">
        <v>1</v>
      </c>
      <c r="D8" s="18">
        <v>0</v>
      </c>
      <c r="E8" s="18">
        <v>0</v>
      </c>
      <c r="F8" s="19">
        <f>H8-D8</f>
        <v>13121.944000000001</v>
      </c>
      <c r="G8" s="19">
        <f>I8-E8</f>
        <v>23.175457435535147</v>
      </c>
      <c r="H8" s="19">
        <f>H9+H14+H15+H19</f>
        <v>13121.944000000001</v>
      </c>
      <c r="I8" s="19">
        <f>H8/H36</f>
        <v>23.175457435535147</v>
      </c>
    </row>
    <row r="9" spans="1:9" x14ac:dyDescent="0.25">
      <c r="A9" s="16" t="s">
        <v>15</v>
      </c>
      <c r="B9" s="17" t="s">
        <v>16</v>
      </c>
      <c r="C9" s="12">
        <v>2</v>
      </c>
      <c r="D9" s="18">
        <v>0</v>
      </c>
      <c r="E9" s="18">
        <v>0</v>
      </c>
      <c r="F9" s="19">
        <f t="shared" ref="F9:G34" si="0">H9-D9</f>
        <v>8522.6200000000008</v>
      </c>
      <c r="G9" s="19">
        <f t="shared" si="0"/>
        <v>15.052313670081244</v>
      </c>
      <c r="H9" s="19">
        <f>H10+H11+H12+H13</f>
        <v>8522.6200000000008</v>
      </c>
      <c r="I9" s="19">
        <f>H9/H36</f>
        <v>15.052313670081244</v>
      </c>
    </row>
    <row r="10" spans="1:9" x14ac:dyDescent="0.25">
      <c r="A10" s="16" t="s">
        <v>17</v>
      </c>
      <c r="B10" s="17" t="s">
        <v>18</v>
      </c>
      <c r="C10" s="12">
        <v>3</v>
      </c>
      <c r="D10" s="18">
        <v>0</v>
      </c>
      <c r="E10" s="18">
        <v>0</v>
      </c>
      <c r="F10" s="19">
        <f>H10-D10</f>
        <v>6558</v>
      </c>
      <c r="G10" s="19">
        <f t="shared" si="0"/>
        <v>11.582479689155774</v>
      </c>
      <c r="H10" s="19">
        <f>[1]СОБІВ_ВОДА!J14</f>
        <v>6558</v>
      </c>
      <c r="I10" s="19">
        <f>H10/H36</f>
        <v>11.582479689155774</v>
      </c>
    </row>
    <row r="11" spans="1:9" x14ac:dyDescent="0.25">
      <c r="A11" s="16" t="s">
        <v>19</v>
      </c>
      <c r="B11" s="17" t="s">
        <v>20</v>
      </c>
      <c r="C11" s="12">
        <v>4</v>
      </c>
      <c r="D11" s="18">
        <v>0</v>
      </c>
      <c r="E11" s="18">
        <v>0</v>
      </c>
      <c r="F11" s="19">
        <f t="shared" si="0"/>
        <v>0</v>
      </c>
      <c r="G11" s="19">
        <f t="shared" si="0"/>
        <v>0</v>
      </c>
      <c r="H11" s="19">
        <f>'[2]СОБ-ТЬ_ВОДА'!J15</f>
        <v>0</v>
      </c>
      <c r="I11" s="18">
        <f>H11/H36</f>
        <v>0</v>
      </c>
    </row>
    <row r="12" spans="1:9" x14ac:dyDescent="0.25">
      <c r="A12" s="16" t="s">
        <v>21</v>
      </c>
      <c r="B12" s="17" t="s">
        <v>22</v>
      </c>
      <c r="C12" s="12">
        <v>5</v>
      </c>
      <c r="D12" s="18">
        <v>0</v>
      </c>
      <c r="E12" s="18">
        <v>0</v>
      </c>
      <c r="F12" s="19">
        <f t="shared" si="0"/>
        <v>1820.58</v>
      </c>
      <c r="G12" s="19">
        <f t="shared" si="0"/>
        <v>3.215436241610738</v>
      </c>
      <c r="H12" s="19">
        <f>[1]СОБІВ_ВОДА!J16</f>
        <v>1820.58</v>
      </c>
      <c r="I12" s="19">
        <f>H12/H36</f>
        <v>3.215436241610738</v>
      </c>
    </row>
    <row r="13" spans="1:9" x14ac:dyDescent="0.25">
      <c r="A13" s="16" t="s">
        <v>23</v>
      </c>
      <c r="B13" s="17" t="s">
        <v>24</v>
      </c>
      <c r="C13" s="12">
        <v>6</v>
      </c>
      <c r="D13" s="18">
        <v>0</v>
      </c>
      <c r="E13" s="18">
        <v>0</v>
      </c>
      <c r="F13" s="19">
        <f t="shared" si="0"/>
        <v>144.04</v>
      </c>
      <c r="G13" s="19">
        <f t="shared" si="0"/>
        <v>0.25439773931472975</v>
      </c>
      <c r="H13" s="19">
        <f>[1]СОБІВ_ВОДА!J17</f>
        <v>144.04</v>
      </c>
      <c r="I13" s="19">
        <f>H13/H36</f>
        <v>0.25439773931472975</v>
      </c>
    </row>
    <row r="14" spans="1:9" x14ac:dyDescent="0.25">
      <c r="A14" s="16" t="s">
        <v>25</v>
      </c>
      <c r="B14" s="17" t="s">
        <v>26</v>
      </c>
      <c r="C14" s="12">
        <v>7</v>
      </c>
      <c r="D14" s="18">
        <v>0</v>
      </c>
      <c r="E14" s="18">
        <v>0</v>
      </c>
      <c r="F14" s="19">
        <f t="shared" si="0"/>
        <v>2003.7</v>
      </c>
      <c r="G14" s="19">
        <f>I14</f>
        <v>3.5388555280819496</v>
      </c>
      <c r="H14" s="19">
        <f>[1]СОБІВ_ВОДА!J18</f>
        <v>2003.7</v>
      </c>
      <c r="I14" s="19">
        <f>H14/H36</f>
        <v>3.5388555280819496</v>
      </c>
    </row>
    <row r="15" spans="1:9" x14ac:dyDescent="0.25">
      <c r="A15" s="16" t="s">
        <v>27</v>
      </c>
      <c r="B15" s="17" t="s">
        <v>28</v>
      </c>
      <c r="C15" s="12">
        <v>8</v>
      </c>
      <c r="D15" s="18">
        <v>0</v>
      </c>
      <c r="E15" s="18">
        <v>0</v>
      </c>
      <c r="F15" s="19">
        <f t="shared" si="0"/>
        <v>440.81400000000002</v>
      </c>
      <c r="G15" s="19">
        <f>I15</f>
        <v>0.77854821617802894</v>
      </c>
      <c r="H15" s="19">
        <f>H16+H17</f>
        <v>440.81400000000002</v>
      </c>
      <c r="I15" s="19">
        <f>H15/H36</f>
        <v>0.77854821617802894</v>
      </c>
    </row>
    <row r="16" spans="1:9" ht="39.6" x14ac:dyDescent="0.25">
      <c r="A16" s="16" t="s">
        <v>29</v>
      </c>
      <c r="B16" s="17" t="s">
        <v>30</v>
      </c>
      <c r="C16" s="12">
        <v>9</v>
      </c>
      <c r="D16" s="18">
        <v>0</v>
      </c>
      <c r="E16" s="18">
        <v>0</v>
      </c>
      <c r="F16" s="19">
        <f t="shared" si="0"/>
        <v>440.81400000000002</v>
      </c>
      <c r="G16" s="19">
        <f t="shared" si="0"/>
        <v>0.77854821617802894</v>
      </c>
      <c r="H16" s="19">
        <f>H14*0.22</f>
        <v>440.81400000000002</v>
      </c>
      <c r="I16" s="19">
        <f>H16/H36</f>
        <v>0.77854821617802894</v>
      </c>
    </row>
    <row r="17" spans="1:9" ht="43.5" customHeight="1" x14ac:dyDescent="0.25">
      <c r="A17" s="16" t="s">
        <v>31</v>
      </c>
      <c r="B17" s="17" t="s">
        <v>32</v>
      </c>
      <c r="C17" s="12">
        <v>10</v>
      </c>
      <c r="D17" s="18">
        <v>0</v>
      </c>
      <c r="E17" s="18">
        <v>0</v>
      </c>
      <c r="F17" s="19">
        <f t="shared" si="0"/>
        <v>0</v>
      </c>
      <c r="G17" s="19">
        <f t="shared" si="0"/>
        <v>0</v>
      </c>
      <c r="H17" s="19">
        <v>0</v>
      </c>
      <c r="I17" s="19">
        <f>H17/H36</f>
        <v>0</v>
      </c>
    </row>
    <row r="18" spans="1:9" x14ac:dyDescent="0.25">
      <c r="A18" s="16" t="s">
        <v>33</v>
      </c>
      <c r="B18" s="17" t="s">
        <v>34</v>
      </c>
      <c r="C18" s="12">
        <v>11</v>
      </c>
      <c r="D18" s="18">
        <v>0</v>
      </c>
      <c r="E18" s="18">
        <v>0</v>
      </c>
      <c r="F18" s="19">
        <f t="shared" si="0"/>
        <v>0</v>
      </c>
      <c r="G18" s="19">
        <f t="shared" si="0"/>
        <v>0</v>
      </c>
      <c r="H18" s="19">
        <f>[1]СОБІВ_ВОДА!J22</f>
        <v>0</v>
      </c>
      <c r="I18" s="19">
        <f>H18/H36</f>
        <v>0</v>
      </c>
    </row>
    <row r="19" spans="1:9" x14ac:dyDescent="0.25">
      <c r="A19" s="16" t="s">
        <v>35</v>
      </c>
      <c r="B19" s="17" t="s">
        <v>36</v>
      </c>
      <c r="C19" s="12">
        <v>12</v>
      </c>
      <c r="D19" s="18">
        <v>0</v>
      </c>
      <c r="E19" s="18">
        <v>0</v>
      </c>
      <c r="F19" s="19">
        <f>H19-D19</f>
        <v>2154.81</v>
      </c>
      <c r="G19" s="19">
        <f>I19</f>
        <v>3.8057400211939241</v>
      </c>
      <c r="H19" s="19">
        <f>[1]СОБІВ_ВОДА!J23</f>
        <v>2154.81</v>
      </c>
      <c r="I19" s="19">
        <f>H19/H36</f>
        <v>3.8057400211939241</v>
      </c>
    </row>
    <row r="20" spans="1:9" x14ac:dyDescent="0.25">
      <c r="A20" s="16">
        <v>2</v>
      </c>
      <c r="B20" s="17" t="s">
        <v>37</v>
      </c>
      <c r="C20" s="12">
        <v>13</v>
      </c>
      <c r="D20" s="18">
        <v>0</v>
      </c>
      <c r="E20" s="18">
        <v>0</v>
      </c>
      <c r="F20" s="19">
        <f t="shared" si="0"/>
        <v>1194.5</v>
      </c>
      <c r="G20" s="19">
        <f t="shared" si="0"/>
        <v>2.1096785588131399</v>
      </c>
      <c r="H20" s="19">
        <f>'[1]ПРЯМІ ВИТРАТИ ДЛЯ НАС'!C32/1000</f>
        <v>1194.5</v>
      </c>
      <c r="I20" s="19">
        <f>H20/H36</f>
        <v>2.1096785588131399</v>
      </c>
    </row>
    <row r="21" spans="1:9" x14ac:dyDescent="0.25">
      <c r="A21" s="16">
        <v>3</v>
      </c>
      <c r="B21" s="17" t="s">
        <v>38</v>
      </c>
      <c r="C21" s="12">
        <v>14</v>
      </c>
      <c r="D21" s="18">
        <v>0</v>
      </c>
      <c r="E21" s="18">
        <v>0</v>
      </c>
      <c r="F21" s="19">
        <f t="shared" si="0"/>
        <v>0</v>
      </c>
      <c r="G21" s="19">
        <f t="shared" si="0"/>
        <v>0</v>
      </c>
      <c r="H21" s="19">
        <f>[1]ЗБУТ!P10</f>
        <v>0</v>
      </c>
      <c r="I21" s="19">
        <f>H21/H36</f>
        <v>0</v>
      </c>
    </row>
    <row r="22" spans="1:9" x14ac:dyDescent="0.25">
      <c r="A22" s="16">
        <v>4</v>
      </c>
      <c r="B22" s="17" t="s">
        <v>39</v>
      </c>
      <c r="C22" s="12">
        <v>15</v>
      </c>
      <c r="D22" s="18">
        <v>0</v>
      </c>
      <c r="E22" s="18">
        <v>0</v>
      </c>
      <c r="F22" s="19">
        <f t="shared" si="0"/>
        <v>0</v>
      </c>
      <c r="G22" s="19">
        <f t="shared" si="0"/>
        <v>0</v>
      </c>
      <c r="H22" s="19">
        <v>0</v>
      </c>
      <c r="I22" s="19">
        <f>H22/H36</f>
        <v>0</v>
      </c>
    </row>
    <row r="23" spans="1:9" x14ac:dyDescent="0.25">
      <c r="A23" s="16">
        <v>5</v>
      </c>
      <c r="B23" s="17" t="s">
        <v>40</v>
      </c>
      <c r="C23" s="12">
        <v>16</v>
      </c>
      <c r="D23" s="18">
        <v>0</v>
      </c>
      <c r="E23" s="18">
        <v>0</v>
      </c>
      <c r="F23" s="19">
        <f t="shared" si="0"/>
        <v>0</v>
      </c>
      <c r="G23" s="19">
        <f t="shared" si="0"/>
        <v>0</v>
      </c>
      <c r="H23" s="19">
        <v>0</v>
      </c>
      <c r="I23" s="19">
        <f>H23/H36</f>
        <v>0</v>
      </c>
    </row>
    <row r="24" spans="1:9" x14ac:dyDescent="0.25">
      <c r="A24" s="16">
        <v>6</v>
      </c>
      <c r="B24" s="17" t="s">
        <v>41</v>
      </c>
      <c r="C24" s="12">
        <v>17</v>
      </c>
      <c r="D24" s="18">
        <v>0</v>
      </c>
      <c r="E24" s="18">
        <v>0</v>
      </c>
      <c r="F24" s="19">
        <f>H24</f>
        <v>14316.444000000001</v>
      </c>
      <c r="G24" s="19">
        <f>F24/F36</f>
        <v>25.285135994348288</v>
      </c>
      <c r="H24" s="19">
        <f>H8+H20+H21</f>
        <v>14316.444000000001</v>
      </c>
      <c r="I24" s="19">
        <f>H24/H36</f>
        <v>25.285135994348288</v>
      </c>
    </row>
    <row r="25" spans="1:9" x14ac:dyDescent="0.25">
      <c r="A25" s="16" t="s">
        <v>42</v>
      </c>
      <c r="B25" s="17" t="s">
        <v>43</v>
      </c>
      <c r="C25" s="12">
        <v>18</v>
      </c>
      <c r="D25" s="18"/>
      <c r="E25" s="18"/>
      <c r="F25" s="19"/>
      <c r="G25" s="19">
        <v>0</v>
      </c>
      <c r="H25" s="19">
        <v>0</v>
      </c>
      <c r="I25" s="19">
        <v>0</v>
      </c>
    </row>
    <row r="26" spans="1:9" x14ac:dyDescent="0.25">
      <c r="A26" s="20">
        <v>8</v>
      </c>
      <c r="B26" s="21" t="s">
        <v>44</v>
      </c>
      <c r="C26" s="12">
        <v>19</v>
      </c>
      <c r="D26" s="18">
        <v>0</v>
      </c>
      <c r="E26" s="18">
        <v>0</v>
      </c>
      <c r="F26" s="19">
        <f>H26-D26</f>
        <v>453.4</v>
      </c>
      <c r="G26" s="19">
        <f t="shared" si="0"/>
        <v>0.80077711056163892</v>
      </c>
      <c r="H26" s="19">
        <f>[1]ПРИБУТОК!N9</f>
        <v>453.4</v>
      </c>
      <c r="I26" s="19">
        <f>H26/H36</f>
        <v>0.80077711056163892</v>
      </c>
    </row>
    <row r="27" spans="1:9" x14ac:dyDescent="0.25">
      <c r="A27" s="22" t="s">
        <v>45</v>
      </c>
      <c r="B27" s="21" t="s">
        <v>46</v>
      </c>
      <c r="C27" s="12">
        <v>20</v>
      </c>
      <c r="D27" s="18">
        <v>0</v>
      </c>
      <c r="E27" s="18">
        <v>0</v>
      </c>
      <c r="F27" s="19">
        <f t="shared" si="0"/>
        <v>81.61</v>
      </c>
      <c r="G27" s="19">
        <f t="shared" si="0"/>
        <v>0.14413634758036029</v>
      </c>
      <c r="H27" s="19">
        <f>[1]ПРИБУТОК!N10</f>
        <v>81.61</v>
      </c>
      <c r="I27" s="19">
        <f>H27/H36</f>
        <v>0.14413634758036029</v>
      </c>
    </row>
    <row r="28" spans="1:9" x14ac:dyDescent="0.25">
      <c r="A28" s="22" t="s">
        <v>47</v>
      </c>
      <c r="B28" s="21" t="s">
        <v>48</v>
      </c>
      <c r="C28" s="12">
        <v>21</v>
      </c>
      <c r="D28" s="18">
        <v>0</v>
      </c>
      <c r="E28" s="18">
        <v>0</v>
      </c>
      <c r="F28" s="19">
        <f t="shared" si="0"/>
        <v>371.79</v>
      </c>
      <c r="G28" s="19">
        <f t="shared" si="0"/>
        <v>0.65664076298127871</v>
      </c>
      <c r="H28" s="19">
        <f>[1]ПРИБУТОК!N11</f>
        <v>371.79</v>
      </c>
      <c r="I28" s="19">
        <f>H28/H36</f>
        <v>0.65664076298127871</v>
      </c>
    </row>
    <row r="29" spans="1:9" x14ac:dyDescent="0.25">
      <c r="A29" s="22" t="s">
        <v>49</v>
      </c>
      <c r="B29" s="21" t="s">
        <v>50</v>
      </c>
      <c r="C29" s="12">
        <v>22</v>
      </c>
      <c r="D29" s="18">
        <v>0</v>
      </c>
      <c r="E29" s="18">
        <v>0</v>
      </c>
      <c r="F29" s="19">
        <f t="shared" si="0"/>
        <v>0</v>
      </c>
      <c r="G29" s="19">
        <f t="shared" si="0"/>
        <v>0</v>
      </c>
      <c r="H29" s="19">
        <f>'[3]СОБ-ТЬ_ВОДА'!J46</f>
        <v>0</v>
      </c>
      <c r="I29" s="19">
        <f>H29/H36</f>
        <v>0</v>
      </c>
    </row>
    <row r="30" spans="1:9" x14ac:dyDescent="0.25">
      <c r="A30" s="22" t="s">
        <v>51</v>
      </c>
      <c r="B30" s="21" t="s">
        <v>52</v>
      </c>
      <c r="C30" s="12">
        <v>23</v>
      </c>
      <c r="D30" s="18">
        <v>0</v>
      </c>
      <c r="E30" s="18">
        <v>0</v>
      </c>
      <c r="F30" s="19">
        <f t="shared" si="0"/>
        <v>0</v>
      </c>
      <c r="G30" s="19">
        <f t="shared" si="0"/>
        <v>0</v>
      </c>
      <c r="H30" s="19">
        <f>'[3]СОБ-ТЬ_ВОДА'!J47</f>
        <v>0</v>
      </c>
      <c r="I30" s="19">
        <f>H30/H36</f>
        <v>0</v>
      </c>
    </row>
    <row r="31" spans="1:9" ht="39.6" x14ac:dyDescent="0.25">
      <c r="A31" s="22" t="s">
        <v>53</v>
      </c>
      <c r="B31" s="17" t="s">
        <v>54</v>
      </c>
      <c r="C31" s="12">
        <v>24</v>
      </c>
      <c r="D31" s="18">
        <v>0</v>
      </c>
      <c r="E31" s="18">
        <v>0</v>
      </c>
      <c r="F31" s="19">
        <f t="shared" si="0"/>
        <v>0</v>
      </c>
      <c r="G31" s="19">
        <f t="shared" si="0"/>
        <v>0</v>
      </c>
      <c r="H31" s="19">
        <f>'[3]СОБ-ТЬ_ВОДА'!J48</f>
        <v>0</v>
      </c>
      <c r="I31" s="19">
        <f>H31/H36</f>
        <v>0</v>
      </c>
    </row>
    <row r="32" spans="1:9" x14ac:dyDescent="0.25">
      <c r="A32" s="22" t="s">
        <v>55</v>
      </c>
      <c r="B32" s="17" t="s">
        <v>56</v>
      </c>
      <c r="C32" s="12">
        <v>25</v>
      </c>
      <c r="D32" s="18">
        <v>0</v>
      </c>
      <c r="E32" s="18">
        <v>0</v>
      </c>
      <c r="F32" s="19">
        <f t="shared" si="0"/>
        <v>0</v>
      </c>
      <c r="G32" s="19">
        <f t="shared" si="0"/>
        <v>0</v>
      </c>
      <c r="H32" s="19">
        <f>'[3]СОБ-ТЬ_ВОДА'!J49</f>
        <v>0</v>
      </c>
      <c r="I32" s="19">
        <f>H32/H36</f>
        <v>0</v>
      </c>
    </row>
    <row r="33" spans="1:14" x14ac:dyDescent="0.25">
      <c r="A33" s="22" t="s">
        <v>57</v>
      </c>
      <c r="B33" s="21" t="s">
        <v>58</v>
      </c>
      <c r="C33" s="12">
        <v>26</v>
      </c>
      <c r="D33" s="18">
        <v>0</v>
      </c>
      <c r="E33" s="18">
        <v>0</v>
      </c>
      <c r="F33" s="19">
        <f t="shared" si="0"/>
        <v>0</v>
      </c>
      <c r="G33" s="19">
        <f t="shared" si="0"/>
        <v>0</v>
      </c>
      <c r="H33" s="19">
        <v>0</v>
      </c>
      <c r="I33" s="19">
        <f>H33/H36</f>
        <v>0</v>
      </c>
      <c r="J33" s="36"/>
      <c r="K33" s="36"/>
      <c r="L33" s="36"/>
      <c r="M33" s="36"/>
      <c r="N33" s="36"/>
    </row>
    <row r="34" spans="1:14" ht="26.4" x14ac:dyDescent="0.25">
      <c r="A34" s="16" t="s">
        <v>59</v>
      </c>
      <c r="B34" s="17" t="s">
        <v>60</v>
      </c>
      <c r="C34" s="12">
        <v>27</v>
      </c>
      <c r="D34" s="18">
        <v>0</v>
      </c>
      <c r="E34" s="18">
        <v>0</v>
      </c>
      <c r="F34" s="19">
        <f t="shared" si="0"/>
        <v>14769.844000000001</v>
      </c>
      <c r="G34" s="19">
        <f>F34/F36</f>
        <v>26.085913104909924</v>
      </c>
      <c r="H34" s="19">
        <f>H24+H26</f>
        <v>14769.844000000001</v>
      </c>
      <c r="I34" s="19">
        <f>H34/H36</f>
        <v>26.085913104909924</v>
      </c>
      <c r="J34" s="36"/>
      <c r="K34" s="37"/>
      <c r="L34" s="38"/>
      <c r="M34" s="38"/>
      <c r="N34" s="36"/>
    </row>
    <row r="35" spans="1:14" ht="39.6" x14ac:dyDescent="0.25">
      <c r="A35" s="16" t="s">
        <v>61</v>
      </c>
      <c r="B35" s="17" t="s">
        <v>62</v>
      </c>
      <c r="C35" s="12">
        <v>28</v>
      </c>
      <c r="D35" s="18">
        <v>0</v>
      </c>
      <c r="E35" s="23"/>
      <c r="F35" s="23"/>
      <c r="G35" s="23"/>
      <c r="H35" s="23"/>
      <c r="I35" s="23"/>
      <c r="J35" s="36"/>
      <c r="K35" s="36"/>
      <c r="L35" s="39"/>
      <c r="M35" s="36"/>
      <c r="N35" s="36"/>
    </row>
    <row r="36" spans="1:14" x14ac:dyDescent="0.25">
      <c r="A36" s="16" t="s">
        <v>63</v>
      </c>
      <c r="B36" s="17" t="s">
        <v>64</v>
      </c>
      <c r="C36" s="12">
        <v>29</v>
      </c>
      <c r="D36" s="18">
        <v>0</v>
      </c>
      <c r="E36" s="23"/>
      <c r="F36" s="19">
        <f>[1]РІЧ_ПЛАН!J30</f>
        <v>566.20000000000005</v>
      </c>
      <c r="G36" s="23"/>
      <c r="H36" s="19">
        <f>[1]СОБІВ_ВОДА!J38</f>
        <v>566.20000000000005</v>
      </c>
      <c r="I36" s="23"/>
      <c r="J36" s="36"/>
      <c r="K36" s="36"/>
      <c r="L36" s="36"/>
      <c r="M36" s="36"/>
      <c r="N36" s="36"/>
    </row>
    <row r="37" spans="1:14" x14ac:dyDescent="0.25">
      <c r="A37" s="16" t="s">
        <v>65</v>
      </c>
      <c r="B37" s="17" t="s">
        <v>66</v>
      </c>
      <c r="C37" s="12">
        <v>30</v>
      </c>
      <c r="D37" s="23"/>
      <c r="E37" s="18">
        <v>0</v>
      </c>
      <c r="F37" s="23"/>
      <c r="G37" s="24">
        <f>F34/F36</f>
        <v>26.085913104909924</v>
      </c>
      <c r="H37" s="23"/>
      <c r="I37" s="19">
        <f>H34/H36</f>
        <v>26.085913104909924</v>
      </c>
      <c r="J37" s="36"/>
      <c r="K37" s="36"/>
      <c r="L37" s="36"/>
      <c r="M37" s="36"/>
      <c r="N37" s="36"/>
    </row>
    <row r="38" spans="1:14" x14ac:dyDescent="0.25">
      <c r="A38" s="16" t="s">
        <v>67</v>
      </c>
      <c r="B38" s="17" t="s">
        <v>68</v>
      </c>
      <c r="C38" s="12">
        <v>31</v>
      </c>
      <c r="D38" s="23"/>
      <c r="E38" s="18">
        <v>0</v>
      </c>
      <c r="F38" s="23"/>
      <c r="G38" s="24">
        <f>G37*1.2</f>
        <v>31.303095725891907</v>
      </c>
      <c r="H38" s="23"/>
      <c r="I38" s="19">
        <f>I37*1.2</f>
        <v>31.303095725891907</v>
      </c>
      <c r="J38" s="38"/>
      <c r="K38" s="36"/>
      <c r="L38" s="38"/>
      <c r="M38" s="38"/>
      <c r="N38" s="36"/>
    </row>
    <row r="39" spans="1:14" x14ac:dyDescent="0.25">
      <c r="A39" s="25"/>
      <c r="B39" s="26"/>
      <c r="C39" s="27"/>
      <c r="D39" s="28"/>
      <c r="E39" s="6"/>
      <c r="F39" s="28"/>
      <c r="G39" s="29"/>
      <c r="H39" s="28"/>
      <c r="I39" s="30"/>
      <c r="J39" s="36"/>
      <c r="K39" s="36"/>
      <c r="L39" s="36"/>
      <c r="M39" s="36"/>
      <c r="N39" s="36"/>
    </row>
    <row r="40" spans="1:14" x14ac:dyDescent="0.25">
      <c r="A40" s="25"/>
      <c r="B40" s="26"/>
      <c r="C40" s="27"/>
      <c r="D40" s="28"/>
      <c r="E40" s="6"/>
      <c r="F40" s="28"/>
      <c r="G40" s="29"/>
      <c r="H40" s="28"/>
      <c r="I40" s="30"/>
      <c r="J40" s="36"/>
      <c r="K40" s="36"/>
      <c r="L40" s="36"/>
      <c r="M40" s="36"/>
      <c r="N40" s="36"/>
    </row>
    <row r="41" spans="1:14" x14ac:dyDescent="0.25">
      <c r="A41" s="25"/>
      <c r="B41" s="26"/>
      <c r="C41" s="27"/>
      <c r="D41" s="28"/>
      <c r="E41" s="6"/>
      <c r="F41" s="28"/>
      <c r="G41" s="29"/>
      <c r="H41" s="28"/>
      <c r="I41" s="30"/>
      <c r="J41" s="36"/>
      <c r="K41" s="36"/>
      <c r="L41" s="36"/>
      <c r="M41" s="36"/>
      <c r="N41" s="36"/>
    </row>
    <row r="42" spans="1:14" ht="15.6" x14ac:dyDescent="0.3">
      <c r="B42" s="31" t="str">
        <f>[1]РІЧ_ПЛАН!A36</f>
        <v>Директор ТОВ "ЖИТЛО СЕРВІС"</v>
      </c>
      <c r="D42" t="s">
        <v>69</v>
      </c>
      <c r="E42" s="31" t="s">
        <v>70</v>
      </c>
      <c r="G42" s="32" t="str">
        <f>[1]РІЧ_ПЛАН!H36</f>
        <v>С.В.Дуднік</v>
      </c>
      <c r="H42" s="32"/>
      <c r="I42" s="32"/>
      <c r="J42" s="36"/>
      <c r="K42" s="36"/>
      <c r="L42" s="36"/>
      <c r="M42" s="36"/>
      <c r="N42" s="36"/>
    </row>
    <row r="43" spans="1:14" ht="15" x14ac:dyDescent="0.25">
      <c r="C43" s="33"/>
      <c r="J43" s="36"/>
      <c r="K43" s="36"/>
      <c r="L43" s="36"/>
      <c r="M43" s="36"/>
      <c r="N43" s="36"/>
    </row>
    <row r="44" spans="1:14" x14ac:dyDescent="0.25">
      <c r="G44" s="34"/>
      <c r="H44" s="34"/>
      <c r="J44" s="36"/>
      <c r="K44" s="36"/>
      <c r="L44" s="36"/>
      <c r="M44" s="36"/>
      <c r="N44" s="36"/>
    </row>
    <row r="45" spans="1:14" ht="15.6" x14ac:dyDescent="0.3">
      <c r="B45" s="35"/>
    </row>
  </sheetData>
  <mergeCells count="11">
    <mergeCell ref="G42:I42"/>
    <mergeCell ref="G44:H44"/>
    <mergeCell ref="D1:I1"/>
    <mergeCell ref="A2:I2"/>
    <mergeCell ref="A3:I3"/>
    <mergeCell ref="A5:A6"/>
    <mergeCell ref="B5:B6"/>
    <mergeCell ref="C5:C6"/>
    <mergeCell ref="D5:E5"/>
    <mergeCell ref="F5:G5"/>
    <mergeCell ref="H5:I5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ТАРИФ_ВОДА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2025-01-21T08:05:18Z</cp:lastPrinted>
  <dcterms:created xsi:type="dcterms:W3CDTF">2025-01-21T08:04:25Z</dcterms:created>
  <dcterms:modified xsi:type="dcterms:W3CDTF">2025-01-21T08:05:20Z</dcterms:modified>
</cp:coreProperties>
</file>